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Korisnik\Desktop\KATARINA\ZADARSKA ŽUPANIJA\FINANCIJSKI PLAN\FINANCIJSKI PLAN ZA 2023.-2024.-2025\"/>
    </mc:Choice>
  </mc:AlternateContent>
  <xr:revisionPtr revIDLastSave="0" documentId="13_ncr:1_{1B28C350-3458-4FA6-A7C2-8F7A1135233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3" l="1"/>
  <c r="G60" i="3"/>
  <c r="H60" i="3"/>
  <c r="I60" i="3"/>
  <c r="J60" i="3"/>
  <c r="H36" i="3" l="1"/>
  <c r="G37" i="3"/>
  <c r="H33" i="3"/>
  <c r="G33" i="3" s="1"/>
  <c r="G34" i="3"/>
  <c r="I35" i="3"/>
  <c r="G35" i="3"/>
  <c r="E13" i="3" l="1"/>
  <c r="E14" i="3"/>
  <c r="E15" i="3"/>
  <c r="F57" i="3" l="1"/>
  <c r="G57" i="3"/>
  <c r="H57" i="3"/>
  <c r="I57" i="3"/>
  <c r="J57" i="3"/>
  <c r="E57" i="3"/>
  <c r="I28" i="3" l="1"/>
  <c r="G28" i="3"/>
  <c r="E28" i="3"/>
  <c r="I27" i="3"/>
  <c r="G27" i="3"/>
  <c r="E27" i="3"/>
  <c r="J34" i="1" l="1"/>
  <c r="H34" i="1"/>
  <c r="F34" i="1"/>
  <c r="F36" i="3" l="1"/>
  <c r="E36" i="3" s="1"/>
  <c r="I51" i="3"/>
  <c r="I50" i="3"/>
  <c r="I49" i="3"/>
  <c r="J48" i="3"/>
  <c r="I47" i="3" s="1"/>
  <c r="I46" i="3"/>
  <c r="I45" i="3"/>
  <c r="I44" i="3"/>
  <c r="I43" i="3"/>
  <c r="I42" i="3"/>
  <c r="I41" i="3"/>
  <c r="I40" i="3"/>
  <c r="I39" i="3"/>
  <c r="I38" i="3"/>
  <c r="I37" i="3"/>
  <c r="J36" i="3"/>
  <c r="I36" i="3" s="1"/>
  <c r="I34" i="3"/>
  <c r="E34" i="3"/>
  <c r="E35" i="3"/>
  <c r="E37" i="3"/>
  <c r="E38" i="3"/>
  <c r="E39" i="3"/>
  <c r="E40" i="3"/>
  <c r="E41" i="3"/>
  <c r="E42" i="3"/>
  <c r="E43" i="3"/>
  <c r="E44" i="3"/>
  <c r="E45" i="3"/>
  <c r="E46" i="3"/>
  <c r="E47" i="3"/>
  <c r="E49" i="3"/>
  <c r="E50" i="3"/>
  <c r="E51" i="3"/>
  <c r="F48" i="3"/>
  <c r="E48" i="3" s="1"/>
  <c r="F33" i="3" l="1"/>
  <c r="J33" i="3"/>
  <c r="I48" i="3"/>
  <c r="I52" i="7"/>
  <c r="I51" i="7"/>
  <c r="G52" i="7"/>
  <c r="G51" i="7"/>
  <c r="I49" i="7"/>
  <c r="I48" i="7"/>
  <c r="G49" i="7"/>
  <c r="G48" i="7"/>
  <c r="E51" i="7"/>
  <c r="E52" i="7"/>
  <c r="E49" i="7"/>
  <c r="E48" i="7"/>
  <c r="G44" i="7"/>
  <c r="G43" i="7"/>
  <c r="E44" i="7"/>
  <c r="E43" i="7"/>
  <c r="I41" i="7"/>
  <c r="I40" i="7"/>
  <c r="I39" i="7"/>
  <c r="I38" i="7"/>
  <c r="I36" i="7"/>
  <c r="I35" i="7"/>
  <c r="I34" i="7"/>
  <c r="I33" i="7"/>
  <c r="J32" i="7"/>
  <c r="I32" i="7" s="1"/>
  <c r="I30" i="7"/>
  <c r="I29" i="7"/>
  <c r="I27" i="7"/>
  <c r="I26" i="7"/>
  <c r="G41" i="7"/>
  <c r="G40" i="7"/>
  <c r="G39" i="7"/>
  <c r="G38" i="7"/>
  <c r="G36" i="7"/>
  <c r="G35" i="7"/>
  <c r="G34" i="7"/>
  <c r="G33" i="7"/>
  <c r="H32" i="7"/>
  <c r="G32" i="7" s="1"/>
  <c r="G30" i="7"/>
  <c r="G29" i="7"/>
  <c r="G27" i="7"/>
  <c r="G26" i="7"/>
  <c r="E27" i="7"/>
  <c r="E29" i="7"/>
  <c r="E30" i="7"/>
  <c r="E33" i="7"/>
  <c r="E34" i="7"/>
  <c r="E35" i="7"/>
  <c r="E36" i="7"/>
  <c r="E38" i="7"/>
  <c r="E39" i="7"/>
  <c r="E40" i="7"/>
  <c r="E41" i="7"/>
  <c r="E26" i="7"/>
  <c r="F32" i="7"/>
  <c r="E32" i="7" s="1"/>
  <c r="I19" i="7"/>
  <c r="I18" i="7"/>
  <c r="G19" i="7"/>
  <c r="G18" i="7"/>
  <c r="E18" i="7"/>
  <c r="E19" i="7"/>
  <c r="H17" i="7"/>
  <c r="G17" i="7" s="1"/>
  <c r="J17" i="7"/>
  <c r="I17" i="7" s="1"/>
  <c r="F17" i="7"/>
  <c r="E17" i="7" s="1"/>
  <c r="I12" i="7"/>
  <c r="I13" i="7"/>
  <c r="G12" i="7"/>
  <c r="G13" i="7"/>
  <c r="E12" i="7"/>
  <c r="E13" i="7"/>
  <c r="H11" i="7"/>
  <c r="G11" i="7" s="1"/>
  <c r="J11" i="7"/>
  <c r="I11" i="7" s="1"/>
  <c r="F11" i="7"/>
  <c r="E11" i="7" s="1"/>
  <c r="F13" i="5"/>
  <c r="F14" i="5"/>
  <c r="D13" i="5"/>
  <c r="D14" i="5"/>
  <c r="B13" i="5"/>
  <c r="B14" i="5"/>
  <c r="E11" i="5"/>
  <c r="D11" i="5" s="1"/>
  <c r="G11" i="5"/>
  <c r="F11" i="5" s="1"/>
  <c r="C11" i="5"/>
  <c r="B11" i="5" s="1"/>
  <c r="C12" i="5"/>
  <c r="B12" i="5" s="1"/>
  <c r="E12" i="5"/>
  <c r="D12" i="5" s="1"/>
  <c r="G12" i="5"/>
  <c r="F12" i="5" s="1"/>
  <c r="I26" i="3"/>
  <c r="G26" i="3"/>
  <c r="E26" i="3"/>
  <c r="I14" i="3"/>
  <c r="I15" i="3"/>
  <c r="I16" i="3"/>
  <c r="I17" i="3"/>
  <c r="I18" i="3"/>
  <c r="I19" i="3"/>
  <c r="I20" i="3"/>
  <c r="I21" i="3"/>
  <c r="G14" i="3"/>
  <c r="G15" i="3"/>
  <c r="G16" i="3"/>
  <c r="G17" i="3"/>
  <c r="G18" i="3"/>
  <c r="G19" i="3"/>
  <c r="G20" i="3"/>
  <c r="G21" i="3"/>
  <c r="E16" i="3"/>
  <c r="E17" i="3"/>
  <c r="E18" i="3"/>
  <c r="E19" i="3"/>
  <c r="E20" i="3"/>
  <c r="E21" i="3"/>
  <c r="H13" i="3"/>
  <c r="H12" i="3" s="1"/>
  <c r="J13" i="3"/>
  <c r="J12" i="3" s="1"/>
  <c r="F13" i="3"/>
  <c r="F12" i="3" s="1"/>
  <c r="F56" i="3" s="1"/>
  <c r="F58" i="3" s="1"/>
  <c r="I33" i="3" l="1"/>
  <c r="I12" i="3"/>
  <c r="I56" i="3" s="1"/>
  <c r="I58" i="3" s="1"/>
  <c r="J56" i="3"/>
  <c r="J58" i="3" s="1"/>
  <c r="G12" i="3"/>
  <c r="G56" i="3" s="1"/>
  <c r="G58" i="3" s="1"/>
  <c r="H56" i="3"/>
  <c r="H58" i="3" s="1"/>
  <c r="E12" i="3"/>
  <c r="E56" i="3" s="1"/>
  <c r="E58" i="3" s="1"/>
  <c r="E33" i="3"/>
  <c r="E60" i="3" s="1"/>
  <c r="I13" i="3"/>
  <c r="G13" i="3"/>
  <c r="J33" i="1"/>
  <c r="H33" i="1"/>
  <c r="F33" i="1"/>
  <c r="J14" i="1"/>
  <c r="J16" i="1"/>
  <c r="J17" i="1"/>
  <c r="J13" i="1"/>
  <c r="H14" i="1"/>
  <c r="H16" i="1"/>
  <c r="H17" i="1"/>
  <c r="H13" i="1"/>
  <c r="F16" i="1"/>
  <c r="F19" i="1" s="1"/>
  <c r="F17" i="1"/>
  <c r="F14" i="1"/>
  <c r="F13" i="1"/>
  <c r="G19" i="1"/>
  <c r="I19" i="1"/>
  <c r="K19" i="1"/>
  <c r="J19" i="1" l="1"/>
  <c r="H19" i="1"/>
</calcChain>
</file>

<file path=xl/sharedStrings.xml><?xml version="1.0" encoding="utf-8"?>
<sst xmlns="http://schemas.openxmlformats.org/spreadsheetml/2006/main" count="237" uniqueCount="101">
  <si>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</si>
  <si>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</si>
  <si>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</si>
  <si>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</si>
  <si>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</si>
  <si>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</si>
  <si>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</si>
  <si>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</si>
  <si>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</si>
  <si>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</si>
  <si>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</si>
  <si>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</si>
  <si>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</si>
  <si>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</si>
  <si>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</si>
  <si>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</si>
  <si>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</si>
  <si>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</si>
  <si>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</si>
  <si>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</si>
  <si>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</si>
  <si>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</si>
  <si>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</si>
  <si>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</si>
  <si>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</si>
  <si>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</si>
  <si>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</si>
  <si>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</si>
  <si>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</si>
  <si>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</si>
  <si>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</si>
  <si>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</si>
  <si>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</si>
  <si>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</si>
  <si>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</si>
  <si>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</si>
  <si>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</si>
  <si>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</si>
  <si>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</si>
  <si>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</si>
  <si>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</si>
  <si>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</si>
  <si>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</si>
  <si>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</si>
  <si>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</si>
  <si>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</si>
  <si>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</si>
  <si>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</si>
  <si>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</si>
  <si>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</si>
  <si>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</si>
  <si>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</si>
  <si>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</si>
  <si>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</si>
  <si>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</si>
  <si>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za posebne namjene</t>
  </si>
  <si>
    <t>Prihodi od upravnih i administrativnih pristojbi, pristojbi po posebnim propisima i naknada</t>
  </si>
  <si>
    <t>Prihodi od prodaje proizvoda i robe te pruženih usluga i prihodi od donacija</t>
  </si>
  <si>
    <t xml:space="preserve">Vlastiti prihodi </t>
  </si>
  <si>
    <t>F.P. i dod. udio u por. na dohodak</t>
  </si>
  <si>
    <t>Državni proračun</t>
  </si>
  <si>
    <t>Vlastiti prihodi- korisnici</t>
  </si>
  <si>
    <t>Višak/ manjak prihoda korisnici</t>
  </si>
  <si>
    <t>Proračun JLS</t>
  </si>
  <si>
    <t>Financijski rashodi</t>
  </si>
  <si>
    <t>09 Obrazovanje</t>
  </si>
  <si>
    <t>0912 Osnovno obrazovanje</t>
  </si>
  <si>
    <t>096 Dodatne usluge u obrazovanju</t>
  </si>
  <si>
    <t>Naknade građanima i kućanstvima na temelju osiguranja i druge naknade</t>
  </si>
  <si>
    <t>Izvor financiranja 45</t>
  </si>
  <si>
    <t>Izvor financiranja 31</t>
  </si>
  <si>
    <t>Izvor financiranja 41</t>
  </si>
  <si>
    <t>Izvor financiranja 42</t>
  </si>
  <si>
    <t>Izvor financiranja 51</t>
  </si>
  <si>
    <t>Izvor financiranja 53</t>
  </si>
  <si>
    <t>PROGRAM 2202</t>
  </si>
  <si>
    <t>Osnovno školstvo standard</t>
  </si>
  <si>
    <t>Aktivnost A2202-01</t>
  </si>
  <si>
    <t>DJELATNOST OSNOVNIH ŠKOLA</t>
  </si>
  <si>
    <t>PROGRAM 2203</t>
  </si>
  <si>
    <t>Osnovno školstvo- iznad standarda</t>
  </si>
  <si>
    <t>Aktivnost A2203-04</t>
  </si>
  <si>
    <t>Podizanje kvalitete i standarda u školstvu</t>
  </si>
  <si>
    <t>Aktivnost A2203-06</t>
  </si>
  <si>
    <t>Školska kuhinja i kantina</t>
  </si>
  <si>
    <t>Aktivnost A2202-04</t>
  </si>
  <si>
    <t>Administracija i upravljanje</t>
  </si>
  <si>
    <t>Vlastiti izvori</t>
  </si>
  <si>
    <t>Višak prihoda poslovanja</t>
  </si>
  <si>
    <t>EUR</t>
  </si>
  <si>
    <t>KN</t>
  </si>
  <si>
    <t>Višak prihoda korisnici</t>
  </si>
  <si>
    <t>Ukupni tekući prihodi</t>
  </si>
  <si>
    <t>Višak korišten za rashode tekućih godina</t>
  </si>
  <si>
    <t>Ukupno</t>
  </si>
  <si>
    <t>Ukupni tekući rashodi</t>
  </si>
  <si>
    <t>Rekapitulacija</t>
  </si>
  <si>
    <t>OSNOVNA ŠKOLA POLIČNIK</t>
  </si>
  <si>
    <t>KLASA: 400-01/22-01/03</t>
  </si>
  <si>
    <t>U Poličniku, 13. listopada 2022. godine</t>
  </si>
  <si>
    <t>URBROJ: 2198-37-03-22-01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</si>
</sst>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0" fontId="11" fillId="2" borderId="3" xfId="0" quotePrefix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9" fillId="2" borderId="4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 wrapText="1"/>
    </xf>
    <xf numFmtId="0" fontId="10" fillId="5" borderId="3" xfId="0" quotePrefix="1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0" fontId="10" fillId="5" borderId="3" xfId="0" quotePrefix="1" applyFont="1" applyFill="1" applyBorder="1" applyAlignment="1">
      <alignment horizontal="left" vertical="center"/>
    </xf>
    <xf numFmtId="0" fontId="0" fillId="0" borderId="3" xfId="0" applyBorder="1" applyAlignment="1">
      <alignment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0" fillId="5" borderId="3" xfId="0" applyFill="1" applyBorder="1"/>
    <xf numFmtId="0" fontId="21" fillId="0" borderId="3" xfId="0" applyFont="1" applyBorder="1"/>
    <xf numFmtId="0" fontId="21" fillId="5" borderId="3" xfId="0" applyFont="1" applyFill="1" applyBorder="1"/>
    <xf numFmtId="0" fontId="6" fillId="6" borderId="4" xfId="0" applyNumberFormat="1" applyFont="1" applyFill="1" applyBorder="1" applyAlignment="1" applyProtection="1">
      <alignment horizontal="left" vertical="center" wrapText="1"/>
    </xf>
    <xf numFmtId="3" fontId="3" fillId="6" borderId="3" xfId="0" applyNumberFormat="1" applyFont="1" applyFill="1" applyBorder="1" applyAlignment="1">
      <alignment horizontal="right"/>
    </xf>
    <xf numFmtId="0" fontId="10" fillId="5" borderId="11" xfId="0" quotePrefix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4" fontId="11" fillId="3" borderId="3" xfId="0" quotePrefix="1" applyNumberFormat="1" applyFont="1" applyFill="1" applyBorder="1" applyAlignment="1">
      <alignment horizontal="right"/>
    </xf>
    <xf numFmtId="0" fontId="0" fillId="3" borderId="3" xfId="0" applyFill="1" applyBorder="1"/>
    <xf numFmtId="0" fontId="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1" fillId="3" borderId="3" xfId="0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 applyProtection="1">
      <alignment vertical="center"/>
    </xf>
    <xf numFmtId="4" fontId="6" fillId="4" borderId="3" xfId="0" quotePrefix="1" applyNumberFormat="1" applyFont="1" applyFill="1" applyBorder="1" applyAlignment="1">
      <alignment horizontal="right"/>
    </xf>
    <xf numFmtId="0" fontId="0" fillId="4" borderId="3" xfId="0" applyFill="1" applyBorder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0" fontId="6" fillId="7" borderId="3" xfId="0" applyNumberFormat="1" applyFont="1" applyFill="1" applyBorder="1" applyAlignment="1" applyProtection="1">
      <alignment horizontal="center" vertical="center" wrapText="1"/>
    </xf>
    <xf numFmtId="3" fontId="3" fillId="6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 applyProtection="1">
      <alignment horizontal="right" wrapText="1"/>
    </xf>
    <xf numFmtId="0" fontId="0" fillId="5" borderId="1" xfId="0" applyFill="1" applyBorder="1"/>
    <xf numFmtId="0" fontId="0" fillId="0" borderId="1" xfId="0" applyBorder="1"/>
    <xf numFmtId="0" fontId="6" fillId="2" borderId="1" xfId="0" applyNumberFormat="1" applyFont="1" applyFill="1" applyBorder="1" applyAlignment="1" applyProtection="1">
      <alignment vertical="center" wrapText="1"/>
    </xf>
    <xf numFmtId="0" fontId="6" fillId="2" borderId="2" xfId="0" applyNumberFormat="1" applyFont="1" applyFill="1" applyBorder="1" applyAlignment="1" applyProtection="1">
      <alignment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6" borderId="3" xfId="0" applyFill="1" applyBorder="1"/>
    <xf numFmtId="4" fontId="3" fillId="2" borderId="1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0" fillId="5" borderId="3" xfId="0" applyNumberFormat="1" applyFill="1" applyBorder="1"/>
    <xf numFmtId="4" fontId="3" fillId="5" borderId="1" xfId="0" applyNumberFormat="1" applyFont="1" applyFill="1" applyBorder="1" applyAlignment="1" applyProtection="1">
      <alignment horizontal="right" wrapText="1"/>
    </xf>
    <xf numFmtId="4" fontId="0" fillId="5" borderId="0" xfId="0" applyNumberFormat="1" applyFill="1"/>
    <xf numFmtId="4" fontId="21" fillId="5" borderId="3" xfId="0" applyNumberFormat="1" applyFont="1" applyFill="1" applyBorder="1" applyAlignment="1">
      <alignment horizontal="right"/>
    </xf>
    <xf numFmtId="4" fontId="0" fillId="0" borderId="0" xfId="0" applyNumberFormat="1"/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right"/>
    </xf>
    <xf numFmtId="4" fontId="20" fillId="0" borderId="3" xfId="0" applyNumberFormat="1" applyFont="1" applyBorder="1"/>
    <xf numFmtId="4" fontId="20" fillId="5" borderId="3" xfId="0" applyNumberFormat="1" applyFont="1" applyFill="1" applyBorder="1"/>
    <xf numFmtId="4" fontId="20" fillId="0" borderId="1" xfId="0" applyNumberFormat="1" applyFont="1" applyBorder="1" applyAlignment="1">
      <alignment horizontal="right"/>
    </xf>
    <xf numFmtId="4" fontId="20" fillId="2" borderId="3" xfId="0" applyNumberFormat="1" applyFont="1" applyFill="1" applyBorder="1" applyAlignment="1">
      <alignment horizontal="right"/>
    </xf>
    <xf numFmtId="4" fontId="9" fillId="7" borderId="3" xfId="0" quotePrefix="1" applyNumberFormat="1" applyFont="1" applyFill="1" applyBorder="1" applyAlignment="1">
      <alignment horizontal="right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4" fontId="23" fillId="0" borderId="3" xfId="0" applyNumberFormat="1" applyFont="1" applyBorder="1"/>
    <xf numFmtId="0" fontId="22" fillId="0" borderId="3" xfId="0" applyFont="1" applyBorder="1"/>
    <xf numFmtId="4" fontId="6" fillId="8" borderId="3" xfId="0" applyNumberFormat="1" applyFont="1" applyFill="1" applyBorder="1" applyAlignment="1">
      <alignment horizontal="right"/>
    </xf>
    <xf numFmtId="4" fontId="19" fillId="4" borderId="3" xfId="0" applyNumberFormat="1" applyFont="1" applyFill="1" applyBorder="1" applyAlignment="1">
      <alignment horizontal="right" vertical="center" wrapText="1"/>
    </xf>
    <xf numFmtId="4" fontId="21" fillId="5" borderId="3" xfId="0" applyNumberFormat="1" applyFont="1" applyFill="1" applyBorder="1"/>
    <xf numFmtId="0" fontId="1" fillId="0" borderId="0" xfId="0" applyFont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1" fillId="0" borderId="3" xfId="0" quotePrefix="1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0" fontId="9" fillId="3" borderId="3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11" fillId="0" borderId="3" xfId="0" quotePrefix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10" xfId="0" quotePrefix="1" applyFont="1" applyBorder="1" applyAlignment="1">
      <alignment horizontal="center" wrapText="1"/>
    </xf>
    <xf numFmtId="0" fontId="6" fillId="0" borderId="6" xfId="0" quotePrefix="1" applyFont="1" applyBorder="1" applyAlignment="1">
      <alignment horizontal="center" wrapText="1"/>
    </xf>
    <xf numFmtId="0" fontId="6" fillId="0" borderId="9" xfId="0" quotePrefix="1" applyFont="1" applyBorder="1" applyAlignment="1">
      <alignment horizontal="center" wrapText="1"/>
    </xf>
    <xf numFmtId="0" fontId="6" fillId="0" borderId="7" xfId="0" quotePrefix="1" applyFont="1" applyBorder="1" applyAlignment="1">
      <alignment horizontal="center" wrapText="1"/>
    </xf>
    <xf numFmtId="0" fontId="6" fillId="0" borderId="5" xfId="0" quotePrefix="1" applyFont="1" applyBorder="1" applyAlignment="1">
      <alignment horizontal="center" wrapText="1"/>
    </xf>
    <xf numFmtId="0" fontId="6" fillId="0" borderId="8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3" xfId="0" quotePrefix="1" applyFont="1" applyBorder="1" applyAlignment="1">
      <alignment horizontal="left" vertical="center"/>
    </xf>
    <xf numFmtId="0" fontId="11" fillId="3" borderId="3" xfId="0" quotePrefix="1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22" fillId="0" borderId="5" xfId="0" applyFont="1" applyBorder="1" applyAlignment="1">
      <alignment horizont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/>
    <xf numFmtId="0" fontId="19" fillId="4" borderId="3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5" borderId="1" xfId="0" applyNumberFormat="1" applyFont="1" applyFill="1" applyBorder="1" applyAlignment="1" applyProtection="1">
      <alignment horizontal="left" vertical="center" wrapText="1"/>
    </xf>
    <xf numFmtId="0" fontId="19" fillId="5" borderId="2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19" fillId="5" borderId="3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9" fillId="5" borderId="11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selection activeCell="B3" sqref="B3"/>
    </sheetView>
  </sheetViews>
  <sheetFormatPr defaultRowHeight="15" x14ac:dyDescent="0.25"/>
  <cols>
    <col min="5" max="5" width="25.28515625" customWidth="1"/>
    <col min="6" max="6" width="11" customWidth="1"/>
    <col min="7" max="7" width="13" customWidth="1"/>
    <col min="8" max="8" width="11.140625" customWidth="1"/>
    <col min="9" max="9" width="11.7109375" customWidth="1"/>
    <col min="10" max="10" width="11.42578125" customWidth="1"/>
    <col min="11" max="11" width="11.7109375" bestFit="1" customWidth="1"/>
  </cols>
  <sheetData>
    <row r="1" spans="1:11" x14ac:dyDescent="0.25">
      <c r="B1" s="119" t="s">
        <v>97</v>
      </c>
      <c r="C1" s="119"/>
      <c r="D1" s="119"/>
    </row>
    <row r="2" spans="1:11" x14ac:dyDescent="0.25">
      <c r="B2" s="119" t="s">
        <v>98</v>
      </c>
      <c r="C2" s="119"/>
      <c r="D2" s="119"/>
    </row>
    <row r="3" spans="1:11" x14ac:dyDescent="0.25">
      <c r="B3" s="119" t="s">
        <v>100</v>
      </c>
      <c r="C3" s="119"/>
      <c r="D3" s="119"/>
    </row>
    <row r="4" spans="1:11" x14ac:dyDescent="0.25">
      <c r="B4" s="119" t="s">
        <v>99</v>
      </c>
      <c r="C4" s="119"/>
      <c r="D4" s="119"/>
    </row>
    <row r="5" spans="1:11" ht="51" customHeight="1" x14ac:dyDescent="0.25">
      <c r="A5" s="124" t="s">
        <v>50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1" ht="18" customHeight="1" x14ac:dyDescent="0.25">
      <c r="A6" s="5"/>
      <c r="B6" s="5"/>
      <c r="C6" s="5"/>
      <c r="D6" s="5"/>
      <c r="E6" s="5"/>
      <c r="F6" s="5"/>
      <c r="G6" s="25"/>
      <c r="H6" s="5"/>
      <c r="I6" s="25"/>
      <c r="J6" s="5"/>
    </row>
    <row r="7" spans="1:11" ht="15.75" x14ac:dyDescent="0.25">
      <c r="A7" s="124" t="s">
        <v>31</v>
      </c>
      <c r="B7" s="124"/>
      <c r="C7" s="124"/>
      <c r="D7" s="124"/>
      <c r="E7" s="124"/>
      <c r="F7" s="124"/>
      <c r="G7" s="124"/>
      <c r="H7" s="126"/>
      <c r="I7" s="126"/>
      <c r="J7" s="126"/>
    </row>
    <row r="8" spans="1:11" ht="18" x14ac:dyDescent="0.25">
      <c r="A8" s="5"/>
      <c r="B8" s="5"/>
      <c r="C8" s="5"/>
      <c r="D8" s="5"/>
      <c r="E8" s="5"/>
      <c r="F8" s="5"/>
      <c r="G8" s="25"/>
      <c r="H8" s="6"/>
      <c r="I8" s="6"/>
      <c r="J8" s="6"/>
    </row>
    <row r="9" spans="1:11" ht="18" customHeight="1" x14ac:dyDescent="0.25">
      <c r="A9" s="124" t="s">
        <v>39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1" ht="18" x14ac:dyDescent="0.25">
      <c r="A10" s="1"/>
      <c r="B10" s="2"/>
      <c r="C10" s="2"/>
      <c r="D10" s="2"/>
      <c r="E10" s="25"/>
      <c r="F10" s="74"/>
      <c r="G10" s="74"/>
      <c r="H10" s="74"/>
      <c r="I10" s="74"/>
      <c r="J10" s="75" t="s">
        <v>42</v>
      </c>
    </row>
    <row r="11" spans="1:11" ht="25.5" customHeight="1" x14ac:dyDescent="0.25">
      <c r="A11" s="134"/>
      <c r="B11" s="135"/>
      <c r="C11" s="135"/>
      <c r="D11" s="135"/>
      <c r="E11" s="136"/>
      <c r="F11" s="133" t="s">
        <v>45</v>
      </c>
      <c r="G11" s="133"/>
      <c r="H11" s="133" t="s">
        <v>46</v>
      </c>
      <c r="I11" s="133"/>
      <c r="J11" s="133" t="s">
        <v>47</v>
      </c>
      <c r="K11" s="133"/>
    </row>
    <row r="12" spans="1:11" x14ac:dyDescent="0.25">
      <c r="A12" s="137"/>
      <c r="B12" s="138"/>
      <c r="C12" s="138"/>
      <c r="D12" s="138"/>
      <c r="E12" s="139"/>
      <c r="F12" s="4" t="s">
        <v>89</v>
      </c>
      <c r="G12" s="4" t="s">
        <v>90</v>
      </c>
      <c r="H12" s="4" t="s">
        <v>89</v>
      </c>
      <c r="I12" s="4" t="s">
        <v>90</v>
      </c>
      <c r="J12" s="4" t="s">
        <v>89</v>
      </c>
      <c r="K12" s="4" t="s">
        <v>90</v>
      </c>
    </row>
    <row r="13" spans="1:11" x14ac:dyDescent="0.25">
      <c r="A13" s="127" t="s">
        <v>0</v>
      </c>
      <c r="B13" s="128"/>
      <c r="C13" s="128"/>
      <c r="D13" s="128"/>
      <c r="E13" s="129"/>
      <c r="F13" s="67">
        <f>G13/7.5345</f>
        <v>921824.00026544556</v>
      </c>
      <c r="G13" s="67">
        <v>6945482.9299999997</v>
      </c>
      <c r="H13" s="67">
        <f>I13/7.5345</f>
        <v>921824.00026544556</v>
      </c>
      <c r="I13" s="67">
        <v>6945482.9299999997</v>
      </c>
      <c r="J13" s="67">
        <f>K13/7.5345</f>
        <v>921824.00026544556</v>
      </c>
      <c r="K13" s="67">
        <v>6945482.9299999997</v>
      </c>
    </row>
    <row r="14" spans="1:11" x14ac:dyDescent="0.25">
      <c r="A14" s="130" t="s">
        <v>1</v>
      </c>
      <c r="B14" s="123"/>
      <c r="C14" s="123"/>
      <c r="D14" s="123"/>
      <c r="E14" s="131"/>
      <c r="F14" s="67">
        <f>G14/7.5345</f>
        <v>921824.00026544556</v>
      </c>
      <c r="G14" s="67">
        <v>6945482.9299999997</v>
      </c>
      <c r="H14" s="67">
        <f t="shared" ref="H14:H17" si="0">I14/7.5345</f>
        <v>921824.00026544556</v>
      </c>
      <c r="I14" s="67">
        <v>6945482.9299999997</v>
      </c>
      <c r="J14" s="67">
        <f t="shared" ref="J14:J17" si="1">K14/7.5345</f>
        <v>921824.00026544556</v>
      </c>
      <c r="K14" s="67">
        <v>6945482.9299999997</v>
      </c>
    </row>
    <row r="15" spans="1:11" x14ac:dyDescent="0.25">
      <c r="A15" s="132" t="s">
        <v>2</v>
      </c>
      <c r="B15" s="131"/>
      <c r="C15" s="131"/>
      <c r="D15" s="131"/>
      <c r="E15" s="131"/>
      <c r="F15" s="68"/>
      <c r="G15" s="68"/>
      <c r="H15" s="68"/>
      <c r="I15" s="68"/>
      <c r="J15" s="68"/>
      <c r="K15" s="68"/>
    </row>
    <row r="16" spans="1:11" x14ac:dyDescent="0.25">
      <c r="A16" s="76" t="s">
        <v>3</v>
      </c>
      <c r="B16" s="77"/>
      <c r="C16" s="77"/>
      <c r="D16" s="77"/>
      <c r="E16" s="77"/>
      <c r="F16" s="67">
        <f t="shared" ref="F16:F17" si="2">G16/7.5345</f>
        <v>928460.14068617683</v>
      </c>
      <c r="G16" s="67">
        <v>6995482.9299999997</v>
      </c>
      <c r="H16" s="67">
        <f t="shared" si="0"/>
        <v>928460.14068617683</v>
      </c>
      <c r="I16" s="67">
        <v>6995482.9299999997</v>
      </c>
      <c r="J16" s="67">
        <f t="shared" si="1"/>
        <v>928460.14068617683</v>
      </c>
      <c r="K16" s="67">
        <v>6995482.9299999997</v>
      </c>
    </row>
    <row r="17" spans="1:11" x14ac:dyDescent="0.25">
      <c r="A17" s="122" t="s">
        <v>4</v>
      </c>
      <c r="B17" s="123"/>
      <c r="C17" s="123"/>
      <c r="D17" s="123"/>
      <c r="E17" s="123"/>
      <c r="F17" s="67">
        <f t="shared" si="2"/>
        <v>928460.14068617683</v>
      </c>
      <c r="G17" s="67">
        <v>6995482.9299999997</v>
      </c>
      <c r="H17" s="67">
        <f t="shared" si="0"/>
        <v>928460.14068617683</v>
      </c>
      <c r="I17" s="67">
        <v>6995482.9299999997</v>
      </c>
      <c r="J17" s="67">
        <f t="shared" si="1"/>
        <v>928460.14068617683</v>
      </c>
      <c r="K17" s="67">
        <v>6995482.9299999997</v>
      </c>
    </row>
    <row r="18" spans="1:11" x14ac:dyDescent="0.25">
      <c r="A18" s="146" t="s">
        <v>5</v>
      </c>
      <c r="B18" s="131"/>
      <c r="C18" s="131"/>
      <c r="D18" s="131"/>
      <c r="E18" s="131"/>
      <c r="F18" s="69"/>
      <c r="G18" s="69"/>
      <c r="H18" s="69"/>
      <c r="I18" s="69"/>
      <c r="J18" s="70"/>
      <c r="K18" s="38"/>
    </row>
    <row r="19" spans="1:11" x14ac:dyDescent="0.25">
      <c r="A19" s="147" t="s">
        <v>6</v>
      </c>
      <c r="B19" s="128"/>
      <c r="C19" s="128"/>
      <c r="D19" s="128"/>
      <c r="E19" s="128"/>
      <c r="F19" s="72">
        <f>F13-F16</f>
        <v>-6636.1404207312735</v>
      </c>
      <c r="G19" s="72">
        <f t="shared" ref="G19:K19" si="3">G13-G16</f>
        <v>-50000</v>
      </c>
      <c r="H19" s="72">
        <f t="shared" si="3"/>
        <v>-6636.1404207312735</v>
      </c>
      <c r="I19" s="72">
        <f t="shared" si="3"/>
        <v>-50000</v>
      </c>
      <c r="J19" s="72">
        <f t="shared" si="3"/>
        <v>-6636.1404207312735</v>
      </c>
      <c r="K19" s="72">
        <f t="shared" si="3"/>
        <v>-50000</v>
      </c>
    </row>
    <row r="20" spans="1:11" ht="18" x14ac:dyDescent="0.25">
      <c r="A20" s="5"/>
      <c r="B20" s="7"/>
      <c r="C20" s="7"/>
      <c r="D20" s="7"/>
      <c r="E20" s="7"/>
      <c r="F20" s="3"/>
      <c r="G20" s="24"/>
      <c r="H20" s="3"/>
      <c r="I20" s="24"/>
      <c r="J20" s="3"/>
    </row>
    <row r="21" spans="1:11" ht="18" customHeight="1" x14ac:dyDescent="0.25">
      <c r="A21" s="124" t="s">
        <v>40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1" ht="18" x14ac:dyDescent="0.25">
      <c r="A22" s="25"/>
      <c r="B22" s="23"/>
      <c r="C22" s="23"/>
      <c r="D22" s="23"/>
      <c r="E22" s="23"/>
      <c r="F22" s="24"/>
      <c r="G22" s="24"/>
      <c r="H22" s="24"/>
      <c r="I22" s="24"/>
      <c r="J22" s="24"/>
    </row>
    <row r="23" spans="1:11" ht="25.5" customHeight="1" x14ac:dyDescent="0.25">
      <c r="A23" s="31"/>
      <c r="B23" s="32"/>
      <c r="C23" s="32"/>
      <c r="D23" s="33"/>
      <c r="E23" s="34"/>
      <c r="F23" s="120" t="s">
        <v>45</v>
      </c>
      <c r="G23" s="121"/>
      <c r="H23" s="120" t="s">
        <v>46</v>
      </c>
      <c r="I23" s="121"/>
      <c r="J23" s="120" t="s">
        <v>47</v>
      </c>
      <c r="K23" s="121"/>
    </row>
    <row r="24" spans="1:11" x14ac:dyDescent="0.25">
      <c r="A24" s="31"/>
      <c r="B24" s="32"/>
      <c r="C24" s="32"/>
      <c r="D24" s="33"/>
      <c r="E24" s="34"/>
      <c r="F24" s="4" t="s">
        <v>89</v>
      </c>
      <c r="G24" s="4" t="s">
        <v>90</v>
      </c>
      <c r="H24" s="4" t="s">
        <v>89</v>
      </c>
      <c r="I24" s="4" t="s">
        <v>90</v>
      </c>
      <c r="J24" s="4" t="s">
        <v>89</v>
      </c>
      <c r="K24" s="4" t="s">
        <v>90</v>
      </c>
    </row>
    <row r="25" spans="1:11" ht="15.75" customHeight="1" x14ac:dyDescent="0.25">
      <c r="A25" s="140" t="s">
        <v>8</v>
      </c>
      <c r="B25" s="141"/>
      <c r="C25" s="141"/>
      <c r="D25" s="141"/>
      <c r="E25" s="142"/>
      <c r="F25" s="36"/>
      <c r="G25" s="36"/>
      <c r="H25" s="36"/>
      <c r="I25" s="36"/>
      <c r="J25" s="36"/>
      <c r="K25" s="38"/>
    </row>
    <row r="26" spans="1:11" x14ac:dyDescent="0.25">
      <c r="A26" s="140" t="s">
        <v>9</v>
      </c>
      <c r="B26" s="143"/>
      <c r="C26" s="143"/>
      <c r="D26" s="143"/>
      <c r="E26" s="143"/>
      <c r="F26" s="36"/>
      <c r="G26" s="36"/>
      <c r="H26" s="36"/>
      <c r="I26" s="36"/>
      <c r="J26" s="36"/>
      <c r="K26" s="38"/>
    </row>
    <row r="27" spans="1:11" x14ac:dyDescent="0.25">
      <c r="A27" s="144" t="s">
        <v>10</v>
      </c>
      <c r="B27" s="145"/>
      <c r="C27" s="145"/>
      <c r="D27" s="145"/>
      <c r="E27" s="145"/>
      <c r="F27" s="35">
        <v>0</v>
      </c>
      <c r="G27" s="35"/>
      <c r="H27" s="35">
        <v>0</v>
      </c>
      <c r="I27" s="35"/>
      <c r="J27" s="35">
        <v>0</v>
      </c>
      <c r="K27" s="73"/>
    </row>
    <row r="28" spans="1:11" ht="18" x14ac:dyDescent="0.25">
      <c r="A28" s="22"/>
      <c r="B28" s="23"/>
      <c r="C28" s="23"/>
      <c r="D28" s="23"/>
      <c r="E28" s="23"/>
      <c r="F28" s="24"/>
      <c r="G28" s="24"/>
      <c r="H28" s="24"/>
      <c r="I28" s="24"/>
      <c r="J28" s="24"/>
    </row>
    <row r="29" spans="1:11" ht="18" customHeight="1" x14ac:dyDescent="0.25">
      <c r="A29" s="124" t="s">
        <v>52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1" ht="18" x14ac:dyDescent="0.25">
      <c r="A30" s="22"/>
      <c r="B30" s="23"/>
      <c r="C30" s="23"/>
      <c r="D30" s="23"/>
      <c r="E30" s="23"/>
      <c r="F30" s="24"/>
      <c r="G30" s="24"/>
      <c r="H30" s="24"/>
      <c r="I30" s="24"/>
      <c r="J30" s="24"/>
    </row>
    <row r="31" spans="1:11" ht="25.5" customHeight="1" x14ac:dyDescent="0.25">
      <c r="A31" s="31"/>
      <c r="B31" s="32"/>
      <c r="C31" s="32"/>
      <c r="D31" s="33"/>
      <c r="E31" s="34"/>
      <c r="F31" s="120" t="s">
        <v>45</v>
      </c>
      <c r="G31" s="121"/>
      <c r="H31" s="120" t="s">
        <v>46</v>
      </c>
      <c r="I31" s="121"/>
      <c r="J31" s="120" t="s">
        <v>47</v>
      </c>
      <c r="K31" s="121"/>
    </row>
    <row r="32" spans="1:11" x14ac:dyDescent="0.25">
      <c r="A32" s="31"/>
      <c r="B32" s="32"/>
      <c r="C32" s="32"/>
      <c r="D32" s="33"/>
      <c r="E32" s="34"/>
      <c r="F32" s="4" t="s">
        <v>89</v>
      </c>
      <c r="G32" s="4" t="s">
        <v>90</v>
      </c>
      <c r="H32" s="4" t="s">
        <v>89</v>
      </c>
      <c r="I32" s="4" t="s">
        <v>90</v>
      </c>
      <c r="J32" s="4" t="s">
        <v>89</v>
      </c>
      <c r="K32" s="4" t="s">
        <v>90</v>
      </c>
    </row>
    <row r="33" spans="1:11" x14ac:dyDescent="0.25">
      <c r="A33" s="151" t="s">
        <v>41</v>
      </c>
      <c r="B33" s="152"/>
      <c r="C33" s="152"/>
      <c r="D33" s="152"/>
      <c r="E33" s="153"/>
      <c r="F33" s="78">
        <f>G33/7.5345</f>
        <v>6636.1404207313026</v>
      </c>
      <c r="G33" s="78">
        <v>50000</v>
      </c>
      <c r="H33" s="78">
        <f>I33/7.5345</f>
        <v>6636.1404207313026</v>
      </c>
      <c r="I33" s="78">
        <v>50000</v>
      </c>
      <c r="J33" s="78">
        <f>K33/7.5345</f>
        <v>6636.1404207313026</v>
      </c>
      <c r="K33" s="78">
        <v>50000</v>
      </c>
    </row>
    <row r="34" spans="1:11" ht="30" customHeight="1" x14ac:dyDescent="0.25">
      <c r="A34" s="154" t="s">
        <v>7</v>
      </c>
      <c r="B34" s="155"/>
      <c r="C34" s="155"/>
      <c r="D34" s="155"/>
      <c r="E34" s="156"/>
      <c r="F34" s="78">
        <f>G34/7.5345</f>
        <v>6636.1404207313026</v>
      </c>
      <c r="G34" s="78">
        <v>50000</v>
      </c>
      <c r="H34" s="78">
        <f>I34/7.5345</f>
        <v>6636.1404207313026</v>
      </c>
      <c r="I34" s="78">
        <v>50000</v>
      </c>
      <c r="J34" s="78">
        <f>K34/7.5345</f>
        <v>6636.1404207313026</v>
      </c>
      <c r="K34" s="78">
        <v>50000</v>
      </c>
    </row>
    <row r="37" spans="1:11" x14ac:dyDescent="0.25">
      <c r="A37" s="150" t="s">
        <v>11</v>
      </c>
      <c r="B37" s="143"/>
      <c r="C37" s="143"/>
      <c r="D37" s="143"/>
      <c r="E37" s="143"/>
      <c r="F37" s="36">
        <v>0</v>
      </c>
      <c r="G37" s="36"/>
      <c r="H37" s="36">
        <v>0</v>
      </c>
      <c r="I37" s="36"/>
      <c r="J37" s="36">
        <v>0</v>
      </c>
    </row>
    <row r="38" spans="1:11" ht="11.25" customHeight="1" x14ac:dyDescent="0.25">
      <c r="A38" s="17"/>
      <c r="B38" s="18"/>
      <c r="C38" s="18"/>
      <c r="D38" s="18"/>
      <c r="E38" s="18"/>
      <c r="F38" s="19"/>
      <c r="G38" s="19"/>
      <c r="H38" s="19"/>
      <c r="I38" s="19"/>
      <c r="J38" s="19"/>
    </row>
    <row r="39" spans="1:11" ht="29.25" customHeight="1" x14ac:dyDescent="0.25">
      <c r="A39" s="148" t="s">
        <v>53</v>
      </c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1" ht="17.25" customHeight="1" x14ac:dyDescent="0.25"/>
    <row r="41" spans="1:11" ht="25.5" customHeight="1" x14ac:dyDescent="0.25">
      <c r="A41" s="148" t="s">
        <v>43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1" ht="8.25" customHeight="1" x14ac:dyDescent="0.25"/>
    <row r="43" spans="1:11" ht="29.25" customHeight="1" x14ac:dyDescent="0.25">
      <c r="A43" s="148" t="s">
        <v>44</v>
      </c>
      <c r="B43" s="149"/>
      <c r="C43" s="149"/>
      <c r="D43" s="149"/>
      <c r="E43" s="149"/>
      <c r="F43" s="149"/>
      <c r="G43" s="149"/>
      <c r="H43" s="149"/>
      <c r="I43" s="149"/>
      <c r="J43" s="149"/>
    </row>
  </sheetData>
  <mergeCells count="30">
    <mergeCell ref="A43:J43"/>
    <mergeCell ref="A29:J29"/>
    <mergeCell ref="A39:J39"/>
    <mergeCell ref="A37:E37"/>
    <mergeCell ref="A41:J41"/>
    <mergeCell ref="A33:E33"/>
    <mergeCell ref="A34:E34"/>
    <mergeCell ref="F31:G31"/>
    <mergeCell ref="H31:I31"/>
    <mergeCell ref="J31:K31"/>
    <mergeCell ref="A25:E25"/>
    <mergeCell ref="A26:E26"/>
    <mergeCell ref="A27:E27"/>
    <mergeCell ref="A18:E18"/>
    <mergeCell ref="A19:E19"/>
    <mergeCell ref="A5:J5"/>
    <mergeCell ref="A7:J7"/>
    <mergeCell ref="A13:E13"/>
    <mergeCell ref="A14:E14"/>
    <mergeCell ref="A15:E15"/>
    <mergeCell ref="F11:G11"/>
    <mergeCell ref="H11:I11"/>
    <mergeCell ref="J11:K11"/>
    <mergeCell ref="A11:E12"/>
    <mergeCell ref="F23:G23"/>
    <mergeCell ref="H23:I23"/>
    <mergeCell ref="J23:K23"/>
    <mergeCell ref="A17:E17"/>
    <mergeCell ref="A9:J9"/>
    <mergeCell ref="A21:J2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topLeftCell="A31" workbookViewId="0">
      <selection activeCell="K51" sqref="K51"/>
    </sheetView>
  </sheetViews>
  <sheetFormatPr defaultRowHeight="15" x14ac:dyDescent="0.25"/>
  <cols>
    <col min="1" max="1" width="7.42578125" customWidth="1"/>
    <col min="2" max="2" width="8.42578125" bestFit="1" customWidth="1"/>
    <col min="3" max="3" width="5.42578125" bestFit="1" customWidth="1"/>
    <col min="4" max="4" width="28.42578125" bestFit="1" customWidth="1"/>
    <col min="5" max="5" width="13" customWidth="1"/>
    <col min="6" max="6" width="13.140625" customWidth="1"/>
    <col min="7" max="7" width="11.85546875" customWidth="1"/>
    <col min="8" max="8" width="13.5703125" customWidth="1"/>
    <col min="9" max="9" width="14.5703125" customWidth="1"/>
    <col min="10" max="10" width="14.28515625" customWidth="1"/>
    <col min="13" max="13" width="11.7109375" bestFit="1" customWidth="1"/>
  </cols>
  <sheetData>
    <row r="1" spans="1:10" ht="42" customHeight="1" x14ac:dyDescent="0.25">
      <c r="A1" s="124" t="s">
        <v>50</v>
      </c>
      <c r="B1" s="124"/>
      <c r="C1" s="124"/>
      <c r="D1" s="124"/>
      <c r="E1" s="124"/>
      <c r="F1" s="124"/>
      <c r="G1" s="124"/>
      <c r="H1" s="124"/>
      <c r="I1" s="124"/>
    </row>
    <row r="2" spans="1:10" ht="18" customHeight="1" x14ac:dyDescent="0.25">
      <c r="A2" s="5"/>
      <c r="B2" s="5"/>
      <c r="C2" s="5"/>
      <c r="D2" s="5"/>
      <c r="E2" s="5"/>
      <c r="F2" s="25"/>
      <c r="G2" s="5"/>
      <c r="H2" s="25"/>
      <c r="I2" s="5"/>
    </row>
    <row r="3" spans="1:10" ht="15.75" x14ac:dyDescent="0.25">
      <c r="A3" s="124" t="s">
        <v>31</v>
      </c>
      <c r="B3" s="124"/>
      <c r="C3" s="124"/>
      <c r="D3" s="124"/>
      <c r="E3" s="124"/>
      <c r="F3" s="124"/>
      <c r="G3" s="126"/>
      <c r="H3" s="126"/>
      <c r="I3" s="126"/>
    </row>
    <row r="4" spans="1:10" ht="18" x14ac:dyDescent="0.25">
      <c r="A4" s="5"/>
      <c r="B4" s="5"/>
      <c r="C4" s="5"/>
      <c r="D4" s="5"/>
      <c r="E4" s="5"/>
      <c r="F4" s="25"/>
      <c r="G4" s="6"/>
      <c r="H4" s="6"/>
      <c r="I4" s="6"/>
    </row>
    <row r="5" spans="1:10" ht="18" customHeight="1" x14ac:dyDescent="0.25">
      <c r="A5" s="124" t="s">
        <v>13</v>
      </c>
      <c r="B5" s="125"/>
      <c r="C5" s="125"/>
      <c r="D5" s="125"/>
      <c r="E5" s="125"/>
      <c r="F5" s="125"/>
      <c r="G5" s="125"/>
      <c r="H5" s="125"/>
      <c r="I5" s="125"/>
    </row>
    <row r="6" spans="1:10" ht="18" x14ac:dyDescent="0.25">
      <c r="A6" s="5"/>
      <c r="B6" s="5"/>
      <c r="C6" s="5"/>
      <c r="D6" s="5"/>
      <c r="E6" s="5"/>
      <c r="F6" s="25"/>
      <c r="G6" s="6"/>
      <c r="H6" s="6"/>
      <c r="I6" s="6"/>
    </row>
    <row r="7" spans="1:10" ht="15.75" x14ac:dyDescent="0.25">
      <c r="A7" s="124" t="s">
        <v>1</v>
      </c>
      <c r="B7" s="160"/>
      <c r="C7" s="160"/>
      <c r="D7" s="160"/>
      <c r="E7" s="160"/>
      <c r="F7" s="160"/>
      <c r="G7" s="160"/>
      <c r="H7" s="160"/>
      <c r="I7" s="160"/>
    </row>
    <row r="8" spans="1:10" ht="18" x14ac:dyDescent="0.25">
      <c r="A8" s="5"/>
      <c r="B8" s="5"/>
      <c r="C8" s="5"/>
      <c r="D8" s="5"/>
      <c r="E8" s="5"/>
      <c r="F8" s="25"/>
      <c r="G8" s="6"/>
      <c r="H8" s="6"/>
      <c r="I8" s="6"/>
    </row>
    <row r="9" spans="1:10" ht="25.5" customHeight="1" x14ac:dyDescent="0.25">
      <c r="A9" s="21" t="s">
        <v>14</v>
      </c>
      <c r="B9" s="20" t="s">
        <v>15</v>
      </c>
      <c r="C9" s="20" t="s">
        <v>16</v>
      </c>
      <c r="D9" s="20" t="s">
        <v>12</v>
      </c>
      <c r="E9" s="158" t="s">
        <v>45</v>
      </c>
      <c r="F9" s="159"/>
      <c r="G9" s="158" t="s">
        <v>46</v>
      </c>
      <c r="H9" s="159"/>
      <c r="I9" s="158" t="s">
        <v>47</v>
      </c>
      <c r="J9" s="159"/>
    </row>
    <row r="10" spans="1:10" x14ac:dyDescent="0.25">
      <c r="A10" s="21"/>
      <c r="B10" s="20"/>
      <c r="C10" s="20"/>
      <c r="D10" s="20"/>
      <c r="E10" s="21"/>
      <c r="F10" s="21"/>
      <c r="G10" s="21"/>
      <c r="H10" s="21"/>
      <c r="I10" s="21"/>
      <c r="J10" s="79"/>
    </row>
    <row r="11" spans="1:10" x14ac:dyDescent="0.25">
      <c r="A11" s="71"/>
      <c r="B11" s="66"/>
      <c r="C11" s="66"/>
      <c r="D11" s="66"/>
      <c r="E11" s="71" t="s">
        <v>89</v>
      </c>
      <c r="F11" s="71" t="s">
        <v>90</v>
      </c>
      <c r="G11" s="71" t="s">
        <v>89</v>
      </c>
      <c r="H11" s="71" t="s">
        <v>90</v>
      </c>
      <c r="I11" s="71" t="s">
        <v>89</v>
      </c>
      <c r="J11" s="71" t="s">
        <v>90</v>
      </c>
    </row>
    <row r="12" spans="1:10" ht="15.75" customHeight="1" x14ac:dyDescent="0.25">
      <c r="A12" s="10">
        <v>6</v>
      </c>
      <c r="B12" s="10"/>
      <c r="C12" s="10"/>
      <c r="D12" s="10" t="s">
        <v>17</v>
      </c>
      <c r="E12" s="82">
        <f>E13+E16+E18+E20</f>
        <v>921824.00026544556</v>
      </c>
      <c r="F12" s="82">
        <f t="shared" ref="F12:J12" si="0">F13+F16+F18+F20</f>
        <v>6945482.9299999997</v>
      </c>
      <c r="G12" s="82">
        <f>H12/7.5345</f>
        <v>921824.00026544556</v>
      </c>
      <c r="H12" s="82">
        <f t="shared" si="0"/>
        <v>6945482.9299999997</v>
      </c>
      <c r="I12" s="82">
        <f>J12/7.5345</f>
        <v>921824.00026544556</v>
      </c>
      <c r="J12" s="82">
        <f t="shared" si="0"/>
        <v>6945482.9299999997</v>
      </c>
    </row>
    <row r="13" spans="1:10" ht="38.25" x14ac:dyDescent="0.25">
      <c r="A13" s="10"/>
      <c r="B13" s="15">
        <v>63</v>
      </c>
      <c r="C13" s="15"/>
      <c r="D13" s="15" t="s">
        <v>48</v>
      </c>
      <c r="E13" s="80">
        <f>SUM(E14:E15)</f>
        <v>795474.15223306115</v>
      </c>
      <c r="F13" s="80">
        <f>SUM(F14:F15)</f>
        <v>5993500</v>
      </c>
      <c r="G13" s="80">
        <f t="shared" ref="G13:G21" si="1">H13/7.5345</f>
        <v>795474.15223306126</v>
      </c>
      <c r="H13" s="80">
        <f t="shared" ref="H13:J13" si="2">SUM(H14:H15)</f>
        <v>5993500</v>
      </c>
      <c r="I13" s="80">
        <f t="shared" ref="I13:I21" si="3">J13/7.5345</f>
        <v>795474.15223306126</v>
      </c>
      <c r="J13" s="80">
        <f t="shared" si="2"/>
        <v>5993500</v>
      </c>
    </row>
    <row r="14" spans="1:10" x14ac:dyDescent="0.25">
      <c r="A14" s="10"/>
      <c r="B14" s="15"/>
      <c r="C14" s="12">
        <v>51</v>
      </c>
      <c r="D14" s="12" t="s">
        <v>60</v>
      </c>
      <c r="E14" s="80">
        <f t="shared" ref="E14:E15" si="4">F14/7.5345</f>
        <v>766540.57999867271</v>
      </c>
      <c r="F14" s="80">
        <v>5775500</v>
      </c>
      <c r="G14" s="80">
        <f t="shared" si="1"/>
        <v>766540.57999867271</v>
      </c>
      <c r="H14" s="80">
        <v>5775500</v>
      </c>
      <c r="I14" s="80">
        <f t="shared" si="3"/>
        <v>766540.57999867271</v>
      </c>
      <c r="J14" s="80">
        <v>5775500</v>
      </c>
    </row>
    <row r="15" spans="1:10" x14ac:dyDescent="0.25">
      <c r="A15" s="10"/>
      <c r="B15" s="15"/>
      <c r="C15" s="15">
        <v>53</v>
      </c>
      <c r="D15" s="12" t="s">
        <v>63</v>
      </c>
      <c r="E15" s="80">
        <f t="shared" si="4"/>
        <v>28933.572234388477</v>
      </c>
      <c r="F15" s="80">
        <v>218000</v>
      </c>
      <c r="G15" s="80">
        <f t="shared" si="1"/>
        <v>28933.572234388477</v>
      </c>
      <c r="H15" s="80">
        <v>218000</v>
      </c>
      <c r="I15" s="80">
        <f t="shared" si="3"/>
        <v>28933.572234388477</v>
      </c>
      <c r="J15" s="80">
        <v>218000</v>
      </c>
    </row>
    <row r="16" spans="1:10" ht="63" customHeight="1" x14ac:dyDescent="0.25">
      <c r="A16" s="11"/>
      <c r="B16" s="11">
        <v>65</v>
      </c>
      <c r="C16" s="12"/>
      <c r="D16" s="37" t="s">
        <v>56</v>
      </c>
      <c r="E16" s="80">
        <f t="shared" ref="E16:E21" si="5">F16/7.5345</f>
        <v>18581.193178047648</v>
      </c>
      <c r="F16" s="80">
        <v>140000</v>
      </c>
      <c r="G16" s="80">
        <f t="shared" si="1"/>
        <v>18581.193178047648</v>
      </c>
      <c r="H16" s="80">
        <v>140000</v>
      </c>
      <c r="I16" s="80">
        <f t="shared" si="3"/>
        <v>18581.193178047648</v>
      </c>
      <c r="J16" s="80">
        <v>140000</v>
      </c>
    </row>
    <row r="17" spans="1:10" x14ac:dyDescent="0.25">
      <c r="A17" s="11"/>
      <c r="B17" s="28"/>
      <c r="C17" s="12">
        <v>41</v>
      </c>
      <c r="D17" s="12" t="s">
        <v>55</v>
      </c>
      <c r="E17" s="80">
        <f t="shared" si="5"/>
        <v>18581.193178047648</v>
      </c>
      <c r="F17" s="80">
        <v>140000</v>
      </c>
      <c r="G17" s="80">
        <f t="shared" si="1"/>
        <v>18581.193178047648</v>
      </c>
      <c r="H17" s="80">
        <v>140000</v>
      </c>
      <c r="I17" s="80">
        <f t="shared" si="3"/>
        <v>18581.193178047648</v>
      </c>
      <c r="J17" s="80">
        <v>140000</v>
      </c>
    </row>
    <row r="18" spans="1:10" ht="48" customHeight="1" x14ac:dyDescent="0.25">
      <c r="A18" s="11"/>
      <c r="B18" s="11">
        <v>66</v>
      </c>
      <c r="C18" s="12"/>
      <c r="D18" s="37" t="s">
        <v>57</v>
      </c>
      <c r="E18" s="80">
        <f t="shared" si="5"/>
        <v>9290.596589023824</v>
      </c>
      <c r="F18" s="80">
        <v>70000</v>
      </c>
      <c r="G18" s="80">
        <f t="shared" si="1"/>
        <v>9290.596589023824</v>
      </c>
      <c r="H18" s="80">
        <v>70000</v>
      </c>
      <c r="I18" s="80">
        <f t="shared" si="3"/>
        <v>9290.596589023824</v>
      </c>
      <c r="J18" s="80">
        <v>70000</v>
      </c>
    </row>
    <row r="19" spans="1:10" x14ac:dyDescent="0.25">
      <c r="A19" s="11"/>
      <c r="B19" s="28"/>
      <c r="C19" s="12">
        <v>31</v>
      </c>
      <c r="D19" s="12" t="s">
        <v>58</v>
      </c>
      <c r="E19" s="80">
        <f t="shared" si="5"/>
        <v>9290.596589023824</v>
      </c>
      <c r="F19" s="80">
        <v>70000</v>
      </c>
      <c r="G19" s="80">
        <f t="shared" si="1"/>
        <v>9290.596589023824</v>
      </c>
      <c r="H19" s="80">
        <v>70000</v>
      </c>
      <c r="I19" s="80">
        <f t="shared" si="3"/>
        <v>9290.596589023824</v>
      </c>
      <c r="J19" s="80">
        <v>70000</v>
      </c>
    </row>
    <row r="20" spans="1:10" ht="38.25" x14ac:dyDescent="0.25">
      <c r="A20" s="11"/>
      <c r="B20" s="11">
        <v>67</v>
      </c>
      <c r="C20" s="12"/>
      <c r="D20" s="15" t="s">
        <v>49</v>
      </c>
      <c r="E20" s="80">
        <f t="shared" si="5"/>
        <v>98478.058265312895</v>
      </c>
      <c r="F20" s="80">
        <v>741982.93</v>
      </c>
      <c r="G20" s="80">
        <f t="shared" si="1"/>
        <v>98478.058265312895</v>
      </c>
      <c r="H20" s="80">
        <v>741982.93</v>
      </c>
      <c r="I20" s="80">
        <f t="shared" si="3"/>
        <v>98478.058265312895</v>
      </c>
      <c r="J20" s="80">
        <v>741982.93</v>
      </c>
    </row>
    <row r="21" spans="1:10" ht="25.5" x14ac:dyDescent="0.25">
      <c r="A21" s="11"/>
      <c r="B21" s="11"/>
      <c r="C21" s="12">
        <v>45</v>
      </c>
      <c r="D21" s="16" t="s">
        <v>59</v>
      </c>
      <c r="E21" s="80">
        <f t="shared" si="5"/>
        <v>98478.058265312895</v>
      </c>
      <c r="F21" s="80">
        <v>741982.93</v>
      </c>
      <c r="G21" s="80">
        <f t="shared" si="1"/>
        <v>98478.058265312895</v>
      </c>
      <c r="H21" s="80">
        <v>741982.93</v>
      </c>
      <c r="I21" s="80">
        <f t="shared" si="3"/>
        <v>98478.058265312895</v>
      </c>
      <c r="J21" s="80">
        <v>741982.93</v>
      </c>
    </row>
    <row r="24" spans="1:10" ht="25.5" customHeight="1" x14ac:dyDescent="0.25">
      <c r="A24" s="111" t="s">
        <v>14</v>
      </c>
      <c r="B24" s="111" t="s">
        <v>15</v>
      </c>
      <c r="C24" s="111" t="s">
        <v>16</v>
      </c>
      <c r="D24" s="111" t="s">
        <v>12</v>
      </c>
      <c r="E24" s="161" t="s">
        <v>45</v>
      </c>
      <c r="F24" s="161"/>
      <c r="G24" s="161" t="s">
        <v>46</v>
      </c>
      <c r="H24" s="161"/>
      <c r="I24" s="161" t="s">
        <v>47</v>
      </c>
      <c r="J24" s="161"/>
    </row>
    <row r="25" spans="1:10" x14ac:dyDescent="0.25">
      <c r="A25" s="112"/>
      <c r="B25" s="112"/>
      <c r="C25" s="112"/>
      <c r="D25" s="112"/>
      <c r="E25" s="112" t="s">
        <v>89</v>
      </c>
      <c r="F25" s="112" t="s">
        <v>90</v>
      </c>
      <c r="G25" s="112" t="s">
        <v>89</v>
      </c>
      <c r="H25" s="112" t="s">
        <v>90</v>
      </c>
      <c r="I25" s="112" t="s">
        <v>89</v>
      </c>
      <c r="J25" s="112" t="s">
        <v>90</v>
      </c>
    </row>
    <row r="26" spans="1:10" x14ac:dyDescent="0.25">
      <c r="A26" s="10">
        <v>9</v>
      </c>
      <c r="B26" s="10"/>
      <c r="C26" s="15"/>
      <c r="D26" s="15" t="s">
        <v>87</v>
      </c>
      <c r="E26" s="110">
        <f>F26/7.5345</f>
        <v>6636.1404207313026</v>
      </c>
      <c r="F26" s="110">
        <v>50000</v>
      </c>
      <c r="G26" s="110">
        <f>H26/7.5345</f>
        <v>6636.1404207313026</v>
      </c>
      <c r="H26" s="110">
        <v>50000</v>
      </c>
      <c r="I26" s="110">
        <f>J26/7.5345</f>
        <v>6636.1404207313026</v>
      </c>
      <c r="J26" s="110">
        <v>50000</v>
      </c>
    </row>
    <row r="27" spans="1:10" x14ac:dyDescent="0.25">
      <c r="A27" s="10"/>
      <c r="B27" s="10">
        <v>92</v>
      </c>
      <c r="C27" s="15"/>
      <c r="D27" s="15" t="s">
        <v>88</v>
      </c>
      <c r="E27" s="110">
        <f>F27/7.5345</f>
        <v>6636.1404207313026</v>
      </c>
      <c r="F27" s="110">
        <v>50000</v>
      </c>
      <c r="G27" s="110">
        <f>H27/7.5345</f>
        <v>6636.1404207313026</v>
      </c>
      <c r="H27" s="110">
        <v>50000</v>
      </c>
      <c r="I27" s="110">
        <f>J27/7.5345</f>
        <v>6636.1404207313026</v>
      </c>
      <c r="J27" s="110">
        <v>50000</v>
      </c>
    </row>
    <row r="28" spans="1:10" x14ac:dyDescent="0.25">
      <c r="A28" s="15"/>
      <c r="B28" s="15"/>
      <c r="C28" s="113">
        <v>42</v>
      </c>
      <c r="D28" s="12" t="s">
        <v>91</v>
      </c>
      <c r="E28" s="110">
        <f>F28/7.5345</f>
        <v>6636.1404207313026</v>
      </c>
      <c r="F28" s="110">
        <v>50000</v>
      </c>
      <c r="G28" s="110">
        <f>H28/7.5345</f>
        <v>6636.1404207313026</v>
      </c>
      <c r="H28" s="110">
        <v>50000</v>
      </c>
      <c r="I28" s="110">
        <f>J28/7.5345</f>
        <v>6636.1404207313026</v>
      </c>
      <c r="J28" s="110">
        <v>50000</v>
      </c>
    </row>
    <row r="29" spans="1:10" x14ac:dyDescent="0.25">
      <c r="A29" s="63"/>
      <c r="B29" s="63"/>
      <c r="C29" s="63"/>
      <c r="D29" s="63"/>
      <c r="E29" s="64"/>
      <c r="F29" s="64"/>
      <c r="G29" s="64"/>
      <c r="H29" s="64"/>
      <c r="I29" s="64"/>
    </row>
    <row r="30" spans="1:10" ht="15.75" x14ac:dyDescent="0.25">
      <c r="A30" s="124" t="s">
        <v>19</v>
      </c>
      <c r="B30" s="160"/>
      <c r="C30" s="160"/>
      <c r="D30" s="160"/>
      <c r="E30" s="160"/>
      <c r="F30" s="160"/>
      <c r="G30" s="160"/>
      <c r="H30" s="160"/>
      <c r="I30" s="160"/>
    </row>
    <row r="31" spans="1:10" ht="25.5" customHeight="1" x14ac:dyDescent="0.25">
      <c r="A31" s="21" t="s">
        <v>14</v>
      </c>
      <c r="B31" s="21" t="s">
        <v>15</v>
      </c>
      <c r="C31" s="21" t="s">
        <v>16</v>
      </c>
      <c r="D31" s="21" t="s">
        <v>20</v>
      </c>
      <c r="E31" s="158" t="s">
        <v>45</v>
      </c>
      <c r="F31" s="159"/>
      <c r="G31" s="158" t="s">
        <v>46</v>
      </c>
      <c r="H31" s="159"/>
      <c r="I31" s="158" t="s">
        <v>47</v>
      </c>
      <c r="J31" s="159"/>
    </row>
    <row r="32" spans="1:10" x14ac:dyDescent="0.25">
      <c r="A32" s="71"/>
      <c r="B32" s="71"/>
      <c r="C32" s="71"/>
      <c r="D32" s="71"/>
      <c r="E32" s="71" t="s">
        <v>89</v>
      </c>
      <c r="F32" s="71" t="s">
        <v>90</v>
      </c>
      <c r="G32" s="71" t="s">
        <v>89</v>
      </c>
      <c r="H32" s="71" t="s">
        <v>90</v>
      </c>
      <c r="I32" s="71" t="s">
        <v>89</v>
      </c>
      <c r="J32" s="71" t="s">
        <v>90</v>
      </c>
    </row>
    <row r="33" spans="1:13" ht="15.75" customHeight="1" x14ac:dyDescent="0.25">
      <c r="A33" s="10">
        <v>3</v>
      </c>
      <c r="B33" s="10"/>
      <c r="C33" s="10"/>
      <c r="D33" s="10" t="s">
        <v>21</v>
      </c>
      <c r="E33" s="82">
        <f>F33/7.5345</f>
        <v>911604.34401751927</v>
      </c>
      <c r="F33" s="82">
        <f>F34+F36+F43+F45</f>
        <v>6868482.9299999997</v>
      </c>
      <c r="G33" s="82">
        <f>H33/7.5345</f>
        <v>911604.34401751927</v>
      </c>
      <c r="H33" s="82">
        <f>H34+H36+H43+H45</f>
        <v>6868482.9299999997</v>
      </c>
      <c r="I33" s="82">
        <f>J33/7.5345</f>
        <v>911604.34401751927</v>
      </c>
      <c r="J33" s="81">
        <f>J34+J36+J43+J45</f>
        <v>6868482.9299999997</v>
      </c>
    </row>
    <row r="34" spans="1:13" ht="15.75" customHeight="1" x14ac:dyDescent="0.25">
      <c r="A34" s="10"/>
      <c r="B34" s="10">
        <v>31</v>
      </c>
      <c r="C34" s="15"/>
      <c r="D34" s="10" t="s">
        <v>22</v>
      </c>
      <c r="E34" s="82">
        <f t="shared" ref="E34:I51" si="6">F34/7.5345</f>
        <v>712721.48118654185</v>
      </c>
      <c r="F34" s="80">
        <v>5370000</v>
      </c>
      <c r="G34" s="82">
        <f t="shared" si="6"/>
        <v>712721.48118654185</v>
      </c>
      <c r="H34" s="80">
        <v>5370000</v>
      </c>
      <c r="I34" s="82">
        <f t="shared" ref="I34:I51" si="7">J34/7.5345</f>
        <v>712721.48118654185</v>
      </c>
      <c r="J34" s="80">
        <v>5370000</v>
      </c>
    </row>
    <row r="35" spans="1:13" x14ac:dyDescent="0.25">
      <c r="A35" s="11"/>
      <c r="B35" s="11"/>
      <c r="C35" s="12">
        <v>51</v>
      </c>
      <c r="D35" s="12" t="s">
        <v>60</v>
      </c>
      <c r="E35" s="80">
        <f t="shared" si="6"/>
        <v>712721.48118654185</v>
      </c>
      <c r="F35" s="80">
        <v>5370000</v>
      </c>
      <c r="G35" s="80">
        <f t="shared" si="6"/>
        <v>712721.48118654185</v>
      </c>
      <c r="H35" s="80">
        <v>5370000</v>
      </c>
      <c r="I35" s="80">
        <f t="shared" si="6"/>
        <v>712721.48118654185</v>
      </c>
      <c r="J35" s="80">
        <v>5370000</v>
      </c>
    </row>
    <row r="36" spans="1:13" x14ac:dyDescent="0.25">
      <c r="A36" s="11"/>
      <c r="B36" s="28">
        <v>32</v>
      </c>
      <c r="C36" s="12"/>
      <c r="D36" s="28" t="s">
        <v>34</v>
      </c>
      <c r="E36" s="82">
        <f t="shared" si="6"/>
        <v>185544.2205853076</v>
      </c>
      <c r="F36" s="82">
        <f>SUM(F37:F42)</f>
        <v>1397982.9300000002</v>
      </c>
      <c r="G36" s="82">
        <v>184216.99250116132</v>
      </c>
      <c r="H36" s="82">
        <f>SUM(H37:H42)</f>
        <v>1397982.9300000002</v>
      </c>
      <c r="I36" s="82">
        <f t="shared" si="7"/>
        <v>185544.2205853076</v>
      </c>
      <c r="J36" s="81">
        <f>SUM(J37:J42)</f>
        <v>1397982.9300000002</v>
      </c>
    </row>
    <row r="37" spans="1:13" x14ac:dyDescent="0.25">
      <c r="A37" s="11"/>
      <c r="B37" s="11"/>
      <c r="C37" s="12">
        <v>51</v>
      </c>
      <c r="D37" s="12" t="s">
        <v>60</v>
      </c>
      <c r="E37" s="80">
        <f t="shared" si="6"/>
        <v>40281.372353839004</v>
      </c>
      <c r="F37" s="80">
        <v>303500</v>
      </c>
      <c r="G37" s="80">
        <f t="shared" si="6"/>
        <v>40281.372353839004</v>
      </c>
      <c r="H37" s="80">
        <v>303500</v>
      </c>
      <c r="I37" s="80">
        <f t="shared" si="7"/>
        <v>40281.372353839004</v>
      </c>
      <c r="J37" s="81">
        <v>303500</v>
      </c>
    </row>
    <row r="38" spans="1:13" ht="25.5" x14ac:dyDescent="0.25">
      <c r="A38" s="11"/>
      <c r="B38" s="11"/>
      <c r="C38" s="12">
        <v>45</v>
      </c>
      <c r="D38" s="16" t="s">
        <v>59</v>
      </c>
      <c r="E38" s="80">
        <f t="shared" si="6"/>
        <v>98411.696861105578</v>
      </c>
      <c r="F38" s="80">
        <v>741482.93</v>
      </c>
      <c r="G38" s="80">
        <v>98411.696861105578</v>
      </c>
      <c r="H38" s="80">
        <v>741482.93</v>
      </c>
      <c r="I38" s="80">
        <f t="shared" si="7"/>
        <v>98411.696861105578</v>
      </c>
      <c r="J38" s="81">
        <v>741482.93</v>
      </c>
    </row>
    <row r="39" spans="1:13" x14ac:dyDescent="0.25">
      <c r="A39" s="11"/>
      <c r="B39" s="11"/>
      <c r="C39" s="12">
        <v>31</v>
      </c>
      <c r="D39" s="12" t="s">
        <v>61</v>
      </c>
      <c r="E39" s="80">
        <f t="shared" si="6"/>
        <v>9290.596589023824</v>
      </c>
      <c r="F39" s="80">
        <v>70000</v>
      </c>
      <c r="G39" s="80">
        <v>9290.596589023824</v>
      </c>
      <c r="H39" s="80">
        <v>70000</v>
      </c>
      <c r="I39" s="80">
        <f t="shared" si="7"/>
        <v>9290.596589023824</v>
      </c>
      <c r="J39" s="81">
        <v>70000</v>
      </c>
    </row>
    <row r="40" spans="1:13" x14ac:dyDescent="0.25">
      <c r="A40" s="11"/>
      <c r="B40" s="11"/>
      <c r="C40" s="12">
        <v>41</v>
      </c>
      <c r="D40" s="12" t="s">
        <v>55</v>
      </c>
      <c r="E40" s="80">
        <f t="shared" si="6"/>
        <v>18581.193178047648</v>
      </c>
      <c r="F40" s="80">
        <v>140000</v>
      </c>
      <c r="G40" s="80">
        <v>18581.193178047648</v>
      </c>
      <c r="H40" s="80">
        <v>140000</v>
      </c>
      <c r="I40" s="80">
        <f t="shared" si="7"/>
        <v>18581.193178047648</v>
      </c>
      <c r="J40" s="81">
        <v>140000</v>
      </c>
    </row>
    <row r="41" spans="1:13" x14ac:dyDescent="0.25">
      <c r="A41" s="11"/>
      <c r="B41" s="11"/>
      <c r="C41" s="12">
        <v>42</v>
      </c>
      <c r="D41" s="12" t="s">
        <v>62</v>
      </c>
      <c r="E41" s="80">
        <f t="shared" si="6"/>
        <v>3981.6842524387812</v>
      </c>
      <c r="F41" s="80">
        <v>30000</v>
      </c>
      <c r="G41" s="80">
        <v>3981.6842524387812</v>
      </c>
      <c r="H41" s="80">
        <v>30000</v>
      </c>
      <c r="I41" s="80">
        <f t="shared" si="7"/>
        <v>3981.6842524387812</v>
      </c>
      <c r="J41" s="81">
        <v>30000</v>
      </c>
      <c r="M41" s="102"/>
    </row>
    <row r="42" spans="1:13" x14ac:dyDescent="0.25">
      <c r="A42" s="11"/>
      <c r="B42" s="28"/>
      <c r="C42" s="12">
        <v>53</v>
      </c>
      <c r="D42" s="12" t="s">
        <v>63</v>
      </c>
      <c r="E42" s="80">
        <f t="shared" si="6"/>
        <v>14997.677350852744</v>
      </c>
      <c r="F42" s="80">
        <v>113000</v>
      </c>
      <c r="G42" s="80">
        <v>14997.677350852744</v>
      </c>
      <c r="H42" s="80">
        <v>113000</v>
      </c>
      <c r="I42" s="80">
        <f t="shared" si="7"/>
        <v>14997.677350852744</v>
      </c>
      <c r="J42" s="81">
        <v>113000</v>
      </c>
    </row>
    <row r="43" spans="1:13" x14ac:dyDescent="0.25">
      <c r="A43" s="11"/>
      <c r="B43" s="28">
        <v>34</v>
      </c>
      <c r="C43" s="12"/>
      <c r="D43" s="28" t="s">
        <v>64</v>
      </c>
      <c r="E43" s="82">
        <f t="shared" si="6"/>
        <v>66.361404207313029</v>
      </c>
      <c r="F43" s="82">
        <v>500</v>
      </c>
      <c r="G43" s="82">
        <v>66.361404207313029</v>
      </c>
      <c r="H43" s="82">
        <v>500</v>
      </c>
      <c r="I43" s="82">
        <f t="shared" si="7"/>
        <v>66.361404207313029</v>
      </c>
      <c r="J43" s="81">
        <v>500</v>
      </c>
    </row>
    <row r="44" spans="1:13" ht="25.5" x14ac:dyDescent="0.25">
      <c r="A44" s="11"/>
      <c r="B44" s="28"/>
      <c r="C44" s="12">
        <v>45</v>
      </c>
      <c r="D44" s="16" t="s">
        <v>59</v>
      </c>
      <c r="E44" s="80">
        <f t="shared" si="6"/>
        <v>66.361404207313029</v>
      </c>
      <c r="F44" s="80">
        <v>500</v>
      </c>
      <c r="G44" s="80">
        <v>66.361404207313029</v>
      </c>
      <c r="H44" s="80">
        <v>500</v>
      </c>
      <c r="I44" s="80">
        <f t="shared" si="7"/>
        <v>66.361404207313029</v>
      </c>
      <c r="J44" s="81">
        <v>500</v>
      </c>
    </row>
    <row r="45" spans="1:13" ht="48.75" customHeight="1" x14ac:dyDescent="0.25">
      <c r="A45" s="11"/>
      <c r="B45" s="28">
        <v>37</v>
      </c>
      <c r="C45" s="12"/>
      <c r="D45" s="39" t="s">
        <v>68</v>
      </c>
      <c r="E45" s="82">
        <f t="shared" si="6"/>
        <v>13272.280841462605</v>
      </c>
      <c r="F45" s="82">
        <v>100000</v>
      </c>
      <c r="G45" s="82">
        <v>13272.280841462605</v>
      </c>
      <c r="H45" s="82">
        <v>100000</v>
      </c>
      <c r="I45" s="82">
        <f t="shared" si="7"/>
        <v>13272.280841462605</v>
      </c>
      <c r="J45" s="81">
        <v>100000</v>
      </c>
    </row>
    <row r="46" spans="1:13" x14ac:dyDescent="0.25">
      <c r="A46" s="11"/>
      <c r="B46" s="28"/>
      <c r="C46" s="12">
        <v>53</v>
      </c>
      <c r="D46" s="12" t="s">
        <v>63</v>
      </c>
      <c r="E46" s="80">
        <f t="shared" si="6"/>
        <v>13272.280841462605</v>
      </c>
      <c r="F46" s="80">
        <v>100000</v>
      </c>
      <c r="G46" s="80">
        <v>13272.280841462605</v>
      </c>
      <c r="H46" s="80">
        <v>100000</v>
      </c>
      <c r="I46" s="80">
        <f t="shared" si="7"/>
        <v>13272.280841462605</v>
      </c>
      <c r="J46" s="81">
        <v>100000</v>
      </c>
    </row>
    <row r="47" spans="1:13" ht="25.5" x14ac:dyDescent="0.25">
      <c r="A47" s="13">
        <v>4</v>
      </c>
      <c r="B47" s="14"/>
      <c r="C47" s="14"/>
      <c r="D47" s="26" t="s">
        <v>23</v>
      </c>
      <c r="E47" s="82">
        <f t="shared" si="6"/>
        <v>16855.796668657509</v>
      </c>
      <c r="F47" s="82">
        <v>127000</v>
      </c>
      <c r="G47" s="82">
        <v>16855.796668657509</v>
      </c>
      <c r="H47" s="82">
        <v>127000</v>
      </c>
      <c r="I47" s="82">
        <f t="shared" si="7"/>
        <v>16855.796668657509</v>
      </c>
      <c r="J47" s="82">
        <v>127000</v>
      </c>
    </row>
    <row r="48" spans="1:13" ht="25.5" x14ac:dyDescent="0.25">
      <c r="A48" s="15"/>
      <c r="B48" s="10">
        <v>42</v>
      </c>
      <c r="C48" s="15"/>
      <c r="D48" s="27" t="s">
        <v>51</v>
      </c>
      <c r="E48" s="82">
        <f t="shared" si="6"/>
        <v>16855.796668657509</v>
      </c>
      <c r="F48" s="82">
        <f>SUM(F49:F51)</f>
        <v>127000</v>
      </c>
      <c r="G48" s="82">
        <v>16855.796668657509</v>
      </c>
      <c r="H48" s="82">
        <v>127000</v>
      </c>
      <c r="I48" s="82">
        <f t="shared" si="7"/>
        <v>16855.796668657509</v>
      </c>
      <c r="J48" s="81">
        <f>SUM(J49:J51)</f>
        <v>127000</v>
      </c>
    </row>
    <row r="49" spans="1:10" x14ac:dyDescent="0.25">
      <c r="A49" s="15"/>
      <c r="B49" s="15"/>
      <c r="C49" s="12">
        <v>53</v>
      </c>
      <c r="D49" s="12" t="s">
        <v>63</v>
      </c>
      <c r="E49" s="80">
        <f t="shared" si="6"/>
        <v>663.61404207313024</v>
      </c>
      <c r="F49" s="80">
        <v>5000</v>
      </c>
      <c r="G49" s="80">
        <v>663.61404207313024</v>
      </c>
      <c r="H49" s="80">
        <v>5000</v>
      </c>
      <c r="I49" s="80">
        <f t="shared" si="7"/>
        <v>663.61404207313024</v>
      </c>
      <c r="J49" s="81">
        <v>5000</v>
      </c>
    </row>
    <row r="50" spans="1:10" x14ac:dyDescent="0.25">
      <c r="A50" s="15"/>
      <c r="B50" s="15"/>
      <c r="C50" s="12">
        <v>51</v>
      </c>
      <c r="D50" s="12" t="s">
        <v>60</v>
      </c>
      <c r="E50" s="80">
        <f t="shared" si="6"/>
        <v>13537.726458291856</v>
      </c>
      <c r="F50" s="80">
        <v>102000</v>
      </c>
      <c r="G50" s="80">
        <v>13537.726458291856</v>
      </c>
      <c r="H50" s="80">
        <v>102000</v>
      </c>
      <c r="I50" s="80">
        <f t="shared" si="7"/>
        <v>13537.726458291856</v>
      </c>
      <c r="J50" s="81">
        <v>102000</v>
      </c>
    </row>
    <row r="51" spans="1:10" x14ac:dyDescent="0.25">
      <c r="A51" s="38"/>
      <c r="B51" s="38"/>
      <c r="C51" s="12">
        <v>42</v>
      </c>
      <c r="D51" s="12" t="s">
        <v>62</v>
      </c>
      <c r="E51" s="80">
        <f t="shared" si="6"/>
        <v>2654.4561682925209</v>
      </c>
      <c r="F51" s="109">
        <v>20000</v>
      </c>
      <c r="G51" s="105">
        <v>2654.4561682925209</v>
      </c>
      <c r="H51" s="105">
        <v>20000</v>
      </c>
      <c r="I51" s="105">
        <f t="shared" si="7"/>
        <v>2654.4561682925209</v>
      </c>
      <c r="J51" s="81">
        <v>20000</v>
      </c>
    </row>
    <row r="52" spans="1:10" x14ac:dyDescent="0.25">
      <c r="A52" s="38"/>
      <c r="B52" s="38"/>
      <c r="C52" s="38"/>
      <c r="D52" s="38"/>
      <c r="E52" s="81"/>
      <c r="F52" s="81"/>
      <c r="G52" s="81"/>
      <c r="H52" s="81"/>
      <c r="I52" s="81"/>
      <c r="J52" s="81"/>
    </row>
    <row r="54" spans="1:10" x14ac:dyDescent="0.25">
      <c r="A54" s="157" t="s">
        <v>96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x14ac:dyDescent="0.25">
      <c r="A55" s="165"/>
      <c r="B55" s="166"/>
      <c r="C55" s="166"/>
      <c r="D55" s="167"/>
      <c r="E55" s="115"/>
      <c r="F55" s="58"/>
      <c r="G55" s="58"/>
      <c r="H55" s="38"/>
      <c r="I55" s="38"/>
      <c r="J55" s="38"/>
    </row>
    <row r="56" spans="1:10" x14ac:dyDescent="0.25">
      <c r="A56" s="162" t="s">
        <v>92</v>
      </c>
      <c r="B56" s="162"/>
      <c r="C56" s="162"/>
      <c r="D56" s="162"/>
      <c r="E56" s="114">
        <f>E12</f>
        <v>921824.00026544556</v>
      </c>
      <c r="F56" s="114">
        <f t="shared" ref="F56:J56" si="8">F12</f>
        <v>6945482.9299999997</v>
      </c>
      <c r="G56" s="114">
        <f t="shared" si="8"/>
        <v>921824.00026544556</v>
      </c>
      <c r="H56" s="114">
        <f t="shared" si="8"/>
        <v>6945482.9299999997</v>
      </c>
      <c r="I56" s="114">
        <f t="shared" si="8"/>
        <v>921824.00026544556</v>
      </c>
      <c r="J56" s="114">
        <f t="shared" si="8"/>
        <v>6945482.9299999997</v>
      </c>
    </row>
    <row r="57" spans="1:10" ht="15" customHeight="1" x14ac:dyDescent="0.25">
      <c r="A57" s="163" t="s">
        <v>93</v>
      </c>
      <c r="B57" s="163"/>
      <c r="C57" s="163"/>
      <c r="D57" s="163"/>
      <c r="E57" s="117">
        <f>E26</f>
        <v>6636.1404207313026</v>
      </c>
      <c r="F57" s="117">
        <f t="shared" ref="F57:J57" si="9">F26</f>
        <v>50000</v>
      </c>
      <c r="G57" s="117">
        <f t="shared" si="9"/>
        <v>6636.1404207313026</v>
      </c>
      <c r="H57" s="117">
        <f t="shared" si="9"/>
        <v>50000</v>
      </c>
      <c r="I57" s="117">
        <f t="shared" si="9"/>
        <v>6636.1404207313026</v>
      </c>
      <c r="J57" s="117">
        <f t="shared" si="9"/>
        <v>50000</v>
      </c>
    </row>
    <row r="58" spans="1:10" x14ac:dyDescent="0.25">
      <c r="A58" s="164" t="s">
        <v>94</v>
      </c>
      <c r="B58" s="164"/>
      <c r="C58" s="164"/>
      <c r="D58" s="164"/>
      <c r="E58" s="116">
        <f>SUM(E56:E57)</f>
        <v>928460.14068617683</v>
      </c>
      <c r="F58" s="116">
        <f t="shared" ref="F58:J58" si="10">SUM(F56:F57)</f>
        <v>6995482.9299999997</v>
      </c>
      <c r="G58" s="116">
        <f t="shared" si="10"/>
        <v>928460.14068617683</v>
      </c>
      <c r="H58" s="116">
        <f t="shared" si="10"/>
        <v>6995482.9299999997</v>
      </c>
      <c r="I58" s="116">
        <f t="shared" si="10"/>
        <v>928460.14068617683</v>
      </c>
      <c r="J58" s="116">
        <f t="shared" si="10"/>
        <v>6995482.9299999997</v>
      </c>
    </row>
    <row r="59" spans="1:10" x14ac:dyDescent="0.25">
      <c r="A59" s="168"/>
      <c r="B59" s="169"/>
      <c r="C59" s="169"/>
      <c r="D59" s="170"/>
      <c r="E59" s="38"/>
      <c r="F59" s="38"/>
      <c r="G59" s="38"/>
      <c r="H59" s="38"/>
      <c r="I59" s="38"/>
      <c r="J59" s="38"/>
    </row>
    <row r="60" spans="1:10" x14ac:dyDescent="0.25">
      <c r="A60" s="162" t="s">
        <v>95</v>
      </c>
      <c r="B60" s="162"/>
      <c r="C60" s="162"/>
      <c r="D60" s="162"/>
      <c r="E60" s="114">
        <f>E33+E47</f>
        <v>928460.14068617672</v>
      </c>
      <c r="F60" s="114">
        <f t="shared" ref="F60:J60" si="11">F33+F47</f>
        <v>6995482.9299999997</v>
      </c>
      <c r="G60" s="114">
        <f t="shared" si="11"/>
        <v>928460.14068617672</v>
      </c>
      <c r="H60" s="114">
        <f t="shared" si="11"/>
        <v>6995482.9299999997</v>
      </c>
      <c r="I60" s="114">
        <f t="shared" si="11"/>
        <v>928460.14068617672</v>
      </c>
      <c r="J60" s="114">
        <f t="shared" si="11"/>
        <v>6995482.9299999997</v>
      </c>
    </row>
  </sheetData>
  <mergeCells count="21">
    <mergeCell ref="A56:D56"/>
    <mergeCell ref="A57:D57"/>
    <mergeCell ref="A58:D58"/>
    <mergeCell ref="A60:D60"/>
    <mergeCell ref="A55:D55"/>
    <mergeCell ref="A59:D59"/>
    <mergeCell ref="A54:J54"/>
    <mergeCell ref="A1:I1"/>
    <mergeCell ref="A3:I3"/>
    <mergeCell ref="A5:I5"/>
    <mergeCell ref="E9:F9"/>
    <mergeCell ref="G9:H9"/>
    <mergeCell ref="I9:J9"/>
    <mergeCell ref="E31:F31"/>
    <mergeCell ref="G31:H31"/>
    <mergeCell ref="I31:J31"/>
    <mergeCell ref="A7:I7"/>
    <mergeCell ref="A30:I30"/>
    <mergeCell ref="E24:F24"/>
    <mergeCell ref="G24:H24"/>
    <mergeCell ref="I24:J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"/>
  <sheetViews>
    <sheetView topLeftCell="A4" workbookViewId="0">
      <selection activeCell="B17" sqref="B17"/>
    </sheetView>
  </sheetViews>
  <sheetFormatPr defaultRowHeight="15" x14ac:dyDescent="0.25"/>
  <cols>
    <col min="1" max="1" width="37.7109375" customWidth="1"/>
    <col min="2" max="2" width="15.7109375" customWidth="1"/>
    <col min="3" max="3" width="13.7109375" customWidth="1"/>
    <col min="4" max="4" width="15.28515625" customWidth="1"/>
    <col min="5" max="5" width="17.28515625" customWidth="1"/>
    <col min="6" max="6" width="12.28515625" customWidth="1"/>
    <col min="7" max="7" width="12.7109375" customWidth="1"/>
  </cols>
  <sheetData>
    <row r="1" spans="1:7" ht="42" customHeight="1" x14ac:dyDescent="0.25">
      <c r="A1" s="124" t="s">
        <v>50</v>
      </c>
      <c r="B1" s="124"/>
      <c r="C1" s="124"/>
      <c r="D1" s="124"/>
      <c r="E1" s="124"/>
      <c r="F1" s="124"/>
    </row>
    <row r="2" spans="1:7" ht="18" customHeight="1" x14ac:dyDescent="0.25">
      <c r="A2" s="5"/>
      <c r="B2" s="5"/>
      <c r="C2" s="25"/>
      <c r="D2" s="5"/>
      <c r="E2" s="25"/>
      <c r="F2" s="5"/>
    </row>
    <row r="3" spans="1:7" ht="15.75" x14ac:dyDescent="0.25">
      <c r="A3" s="124" t="s">
        <v>31</v>
      </c>
      <c r="B3" s="124"/>
      <c r="C3" s="124"/>
      <c r="D3" s="126"/>
      <c r="E3" s="126"/>
      <c r="F3" s="126"/>
    </row>
    <row r="4" spans="1:7" ht="18" x14ac:dyDescent="0.25">
      <c r="A4" s="5"/>
      <c r="B4" s="5"/>
      <c r="C4" s="25"/>
      <c r="D4" s="6"/>
      <c r="E4" s="6"/>
      <c r="F4" s="6"/>
    </row>
    <row r="5" spans="1:7" ht="18" customHeight="1" x14ac:dyDescent="0.25">
      <c r="A5" s="124" t="s">
        <v>13</v>
      </c>
      <c r="B5" s="125"/>
      <c r="C5" s="125"/>
      <c r="D5" s="125"/>
      <c r="E5" s="125"/>
      <c r="F5" s="125"/>
    </row>
    <row r="6" spans="1:7" ht="18" x14ac:dyDescent="0.25">
      <c r="A6" s="5"/>
      <c r="B6" s="5"/>
      <c r="C6" s="25"/>
      <c r="D6" s="6"/>
      <c r="E6" s="6"/>
      <c r="F6" s="6"/>
    </row>
    <row r="7" spans="1:7" ht="15.75" x14ac:dyDescent="0.25">
      <c r="A7" s="124" t="s">
        <v>24</v>
      </c>
      <c r="B7" s="160"/>
      <c r="C7" s="160"/>
      <c r="D7" s="160"/>
      <c r="E7" s="160"/>
      <c r="F7" s="160"/>
    </row>
    <row r="8" spans="1:7" ht="18" x14ac:dyDescent="0.25">
      <c r="A8" s="5"/>
      <c r="B8" s="5"/>
      <c r="C8" s="25"/>
      <c r="D8" s="6"/>
      <c r="E8" s="6"/>
      <c r="F8" s="6"/>
    </row>
    <row r="9" spans="1:7" ht="25.5" customHeight="1" x14ac:dyDescent="0.25">
      <c r="A9" s="21" t="s">
        <v>25</v>
      </c>
      <c r="B9" s="158" t="s">
        <v>45</v>
      </c>
      <c r="C9" s="159"/>
      <c r="D9" s="158" t="s">
        <v>46</v>
      </c>
      <c r="E9" s="159"/>
      <c r="F9" s="158" t="s">
        <v>47</v>
      </c>
      <c r="G9" s="159"/>
    </row>
    <row r="10" spans="1:7" x14ac:dyDescent="0.25">
      <c r="A10" s="83"/>
      <c r="B10" s="71" t="s">
        <v>89</v>
      </c>
      <c r="C10" s="71" t="s">
        <v>90</v>
      </c>
      <c r="D10" s="71" t="s">
        <v>89</v>
      </c>
      <c r="E10" s="71" t="s">
        <v>90</v>
      </c>
      <c r="F10" s="71" t="s">
        <v>89</v>
      </c>
      <c r="G10" s="71" t="s">
        <v>90</v>
      </c>
    </row>
    <row r="11" spans="1:7" ht="15.75" customHeight="1" x14ac:dyDescent="0.25">
      <c r="A11" s="10" t="s">
        <v>26</v>
      </c>
      <c r="B11" s="82">
        <f>C11/7.5345</f>
        <v>928460.14068617683</v>
      </c>
      <c r="C11" s="82">
        <f>SUM(C13:C14)</f>
        <v>6995482.9299999997</v>
      </c>
      <c r="D11" s="82">
        <f>E11/7.5345</f>
        <v>928460.14068617683</v>
      </c>
      <c r="E11" s="82">
        <f t="shared" ref="E11:G11" si="0">SUM(E13:E14)</f>
        <v>6995482.9299999997</v>
      </c>
      <c r="F11" s="82">
        <f>G11/7.5345</f>
        <v>928460.14068617683</v>
      </c>
      <c r="G11" s="82">
        <f t="shared" si="0"/>
        <v>6995482.9299999997</v>
      </c>
    </row>
    <row r="12" spans="1:7" ht="15.75" customHeight="1" x14ac:dyDescent="0.25">
      <c r="A12" s="10" t="s">
        <v>65</v>
      </c>
      <c r="B12" s="82">
        <f t="shared" ref="B12:B14" si="1">C12/7.5345</f>
        <v>928460.14068617683</v>
      </c>
      <c r="C12" s="82">
        <f>SUM(C13:C14)</f>
        <v>6995482.9299999997</v>
      </c>
      <c r="D12" s="82">
        <f t="shared" ref="D12:D14" si="2">E12/7.5345</f>
        <v>928460.14068617683</v>
      </c>
      <c r="E12" s="82">
        <f t="shared" ref="E12:G12" si="3">SUM(E13:E14)</f>
        <v>6995482.9299999997</v>
      </c>
      <c r="F12" s="82">
        <f t="shared" ref="F12:F14" si="4">G12/7.5345</f>
        <v>928460.14068617683</v>
      </c>
      <c r="G12" s="82">
        <f t="shared" si="3"/>
        <v>6995482.9299999997</v>
      </c>
    </row>
    <row r="13" spans="1:7" x14ac:dyDescent="0.25">
      <c r="A13" s="16" t="s">
        <v>66</v>
      </c>
      <c r="B13" s="80">
        <f t="shared" si="1"/>
        <v>897270.28070873965</v>
      </c>
      <c r="C13" s="80">
        <v>6760482.9299999997</v>
      </c>
      <c r="D13" s="80">
        <f t="shared" si="2"/>
        <v>897270.28070873965</v>
      </c>
      <c r="E13" s="80">
        <v>6760482.9299999997</v>
      </c>
      <c r="F13" s="80">
        <f t="shared" si="4"/>
        <v>897270.28070873965</v>
      </c>
      <c r="G13" s="80">
        <v>6760482.9299999997</v>
      </c>
    </row>
    <row r="14" spans="1:7" x14ac:dyDescent="0.25">
      <c r="A14" s="13" t="s">
        <v>67</v>
      </c>
      <c r="B14" s="82">
        <f t="shared" si="1"/>
        <v>31189.859977437121</v>
      </c>
      <c r="C14" s="80">
        <v>235000</v>
      </c>
      <c r="D14" s="82">
        <f t="shared" si="2"/>
        <v>31189.859977437121</v>
      </c>
      <c r="E14" s="80">
        <v>235000</v>
      </c>
      <c r="F14" s="82">
        <f t="shared" si="4"/>
        <v>31189.859977437121</v>
      </c>
      <c r="G14" s="81">
        <v>235000</v>
      </c>
    </row>
  </sheetData>
  <mergeCells count="7">
    <mergeCell ref="A1:F1"/>
    <mergeCell ref="A3:F3"/>
    <mergeCell ref="A5:F5"/>
    <mergeCell ref="A7:F7"/>
    <mergeCell ref="B9:C9"/>
    <mergeCell ref="D9:E9"/>
    <mergeCell ref="F9:G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topLeftCell="A4" workbookViewId="0">
      <selection activeCell="E4" sqref="E1:F104857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124" t="s">
        <v>50</v>
      </c>
      <c r="B1" s="124"/>
      <c r="C1" s="124"/>
      <c r="D1" s="124"/>
      <c r="E1" s="124"/>
      <c r="F1" s="124"/>
      <c r="G1" s="124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124" t="s">
        <v>31</v>
      </c>
      <c r="B3" s="124"/>
      <c r="C3" s="124"/>
      <c r="D3" s="124"/>
      <c r="E3" s="124"/>
      <c r="F3" s="126"/>
      <c r="G3" s="126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124" t="s">
        <v>27</v>
      </c>
      <c r="B5" s="125"/>
      <c r="C5" s="125"/>
      <c r="D5" s="125"/>
      <c r="E5" s="125"/>
      <c r="F5" s="125"/>
      <c r="G5" s="125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1" t="s">
        <v>14</v>
      </c>
      <c r="B7" s="20" t="s">
        <v>15</v>
      </c>
      <c r="C7" s="20" t="s">
        <v>16</v>
      </c>
      <c r="D7" s="20" t="s">
        <v>54</v>
      </c>
      <c r="E7" s="21" t="s">
        <v>45</v>
      </c>
      <c r="F7" s="21" t="s">
        <v>46</v>
      </c>
      <c r="G7" s="21" t="s">
        <v>47</v>
      </c>
    </row>
    <row r="8" spans="1:7" ht="25.5" x14ac:dyDescent="0.25">
      <c r="A8" s="10">
        <v>8</v>
      </c>
      <c r="B8" s="10"/>
      <c r="C8" s="10"/>
      <c r="D8" s="10" t="s">
        <v>28</v>
      </c>
      <c r="E8" s="8"/>
      <c r="F8" s="8"/>
      <c r="G8" s="8"/>
    </row>
    <row r="9" spans="1:7" x14ac:dyDescent="0.25">
      <c r="A9" s="10"/>
      <c r="B9" s="15">
        <v>84</v>
      </c>
      <c r="C9" s="15"/>
      <c r="D9" s="15" t="s">
        <v>35</v>
      </c>
      <c r="E9" s="8"/>
      <c r="F9" s="8"/>
      <c r="G9" s="8"/>
    </row>
    <row r="10" spans="1:7" ht="25.5" x14ac:dyDescent="0.25">
      <c r="A10" s="11"/>
      <c r="B10" s="11"/>
      <c r="C10" s="12">
        <v>81</v>
      </c>
      <c r="D10" s="16" t="s">
        <v>36</v>
      </c>
      <c r="E10" s="8"/>
      <c r="F10" s="8"/>
      <c r="G10" s="8"/>
    </row>
    <row r="11" spans="1:7" ht="25.5" x14ac:dyDescent="0.25">
      <c r="A11" s="13">
        <v>5</v>
      </c>
      <c r="B11" s="14"/>
      <c r="C11" s="14"/>
      <c r="D11" s="26" t="s">
        <v>29</v>
      </c>
      <c r="E11" s="8"/>
      <c r="F11" s="8"/>
      <c r="G11" s="8"/>
    </row>
    <row r="12" spans="1:7" ht="25.5" x14ac:dyDescent="0.25">
      <c r="A12" s="15"/>
      <c r="B12" s="15">
        <v>54</v>
      </c>
      <c r="C12" s="15"/>
      <c r="D12" s="27" t="s">
        <v>37</v>
      </c>
      <c r="E12" s="8"/>
      <c r="F12" s="8"/>
      <c r="G12" s="9"/>
    </row>
    <row r="13" spans="1:7" x14ac:dyDescent="0.25">
      <c r="A13" s="15"/>
      <c r="B13" s="15"/>
      <c r="C13" s="12">
        <v>11</v>
      </c>
      <c r="D13" s="12" t="s">
        <v>18</v>
      </c>
      <c r="E13" s="8"/>
      <c r="F13" s="8"/>
      <c r="G13" s="9"/>
    </row>
    <row r="14" spans="1:7" x14ac:dyDescent="0.25">
      <c r="A14" s="15"/>
      <c r="B14" s="15"/>
      <c r="C14" s="12">
        <v>31</v>
      </c>
      <c r="D14" s="12" t="s">
        <v>38</v>
      </c>
      <c r="E14" s="8"/>
      <c r="F14" s="8"/>
      <c r="G14" s="9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2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28.28515625" customWidth="1"/>
    <col min="5" max="5" width="11.7109375" customWidth="1"/>
    <col min="6" max="6" width="13.140625" customWidth="1"/>
    <col min="7" max="7" width="12.140625" customWidth="1"/>
    <col min="8" max="8" width="13.42578125" customWidth="1"/>
    <col min="9" max="9" width="13.5703125" customWidth="1"/>
    <col min="10" max="10" width="13.42578125" customWidth="1"/>
    <col min="12" max="12" width="11.7109375" bestFit="1" customWidth="1"/>
    <col min="13" max="13" width="11.7109375" hidden="1" customWidth="1"/>
    <col min="14" max="14" width="10.140625" bestFit="1" customWidth="1"/>
  </cols>
  <sheetData>
    <row r="1" spans="1:14" ht="42" customHeight="1" x14ac:dyDescent="0.25">
      <c r="A1" s="124" t="s">
        <v>50</v>
      </c>
      <c r="B1" s="124"/>
      <c r="C1" s="124"/>
      <c r="D1" s="124"/>
      <c r="E1" s="124"/>
      <c r="F1" s="124"/>
      <c r="G1" s="124"/>
      <c r="H1" s="124"/>
      <c r="I1" s="124"/>
    </row>
    <row r="2" spans="1:14" ht="18" x14ac:dyDescent="0.25">
      <c r="A2" s="5"/>
      <c r="B2" s="5"/>
      <c r="C2" s="5"/>
      <c r="D2" s="5"/>
      <c r="E2" s="5"/>
      <c r="F2" s="25"/>
      <c r="G2" s="6"/>
      <c r="H2" s="6"/>
      <c r="I2" s="6"/>
    </row>
    <row r="3" spans="1:14" ht="18" customHeight="1" x14ac:dyDescent="0.25">
      <c r="A3" s="124" t="s">
        <v>30</v>
      </c>
      <c r="B3" s="125"/>
      <c r="C3" s="125"/>
      <c r="D3" s="125"/>
      <c r="E3" s="125"/>
      <c r="F3" s="125"/>
      <c r="G3" s="125"/>
      <c r="H3" s="125"/>
      <c r="I3" s="125"/>
    </row>
    <row r="4" spans="1:14" ht="18" x14ac:dyDescent="0.25">
      <c r="A4" s="5"/>
      <c r="B4" s="5"/>
      <c r="C4" s="5"/>
      <c r="D4" s="5"/>
      <c r="E4" s="5"/>
      <c r="F4" s="25"/>
      <c r="G4" s="6"/>
      <c r="H4" s="6"/>
      <c r="I4" s="6"/>
    </row>
    <row r="5" spans="1:14" ht="25.5" customHeight="1" x14ac:dyDescent="0.25">
      <c r="A5" s="158" t="s">
        <v>32</v>
      </c>
      <c r="B5" s="205"/>
      <c r="C5" s="206"/>
      <c r="D5" s="20" t="s">
        <v>33</v>
      </c>
      <c r="E5" s="158" t="s">
        <v>45</v>
      </c>
      <c r="F5" s="159"/>
      <c r="G5" s="158" t="s">
        <v>46</v>
      </c>
      <c r="H5" s="159"/>
      <c r="I5" s="158" t="s">
        <v>47</v>
      </c>
      <c r="J5" s="159"/>
    </row>
    <row r="6" spans="1:14" x14ac:dyDescent="0.25">
      <c r="A6" s="65"/>
      <c r="B6" s="103"/>
      <c r="C6" s="104"/>
      <c r="D6" s="66"/>
      <c r="E6" s="71" t="s">
        <v>89</v>
      </c>
      <c r="F6" s="71" t="s">
        <v>90</v>
      </c>
      <c r="G6" s="71" t="s">
        <v>89</v>
      </c>
      <c r="H6" s="71" t="s">
        <v>90</v>
      </c>
      <c r="I6" s="65" t="s">
        <v>89</v>
      </c>
      <c r="J6" s="71" t="s">
        <v>90</v>
      </c>
    </row>
    <row r="7" spans="1:14" x14ac:dyDescent="0.25">
      <c r="A7" s="196" t="s">
        <v>75</v>
      </c>
      <c r="B7" s="197"/>
      <c r="C7" s="198"/>
      <c r="D7" s="60" t="s">
        <v>76</v>
      </c>
      <c r="E7" s="61"/>
      <c r="F7" s="61"/>
      <c r="G7" s="61"/>
      <c r="H7" s="61"/>
      <c r="I7" s="84"/>
      <c r="J7" s="94"/>
    </row>
    <row r="8" spans="1:14" x14ac:dyDescent="0.25">
      <c r="A8" s="90"/>
      <c r="B8" s="91"/>
      <c r="C8" s="91"/>
      <c r="D8" s="91"/>
      <c r="E8" s="91"/>
      <c r="F8" s="91"/>
      <c r="G8" s="91"/>
      <c r="H8" s="91"/>
      <c r="I8" s="91"/>
      <c r="J8" s="38"/>
    </row>
    <row r="9" spans="1:14" x14ac:dyDescent="0.25">
      <c r="A9" s="172" t="s">
        <v>85</v>
      </c>
      <c r="B9" s="173"/>
      <c r="C9" s="174"/>
      <c r="D9" s="41" t="s">
        <v>86</v>
      </c>
      <c r="E9" s="80"/>
      <c r="F9" s="80"/>
      <c r="G9" s="80"/>
      <c r="H9" s="80"/>
      <c r="I9" s="95"/>
      <c r="J9" s="81"/>
    </row>
    <row r="10" spans="1:14" ht="15" customHeight="1" x14ac:dyDescent="0.25">
      <c r="A10" s="175" t="s">
        <v>73</v>
      </c>
      <c r="B10" s="176"/>
      <c r="C10" s="177"/>
      <c r="D10" s="54" t="s">
        <v>60</v>
      </c>
      <c r="E10" s="96"/>
      <c r="F10" s="96"/>
      <c r="G10" s="96"/>
      <c r="H10" s="96"/>
      <c r="I10" s="97"/>
      <c r="J10" s="98"/>
    </row>
    <row r="11" spans="1:14" x14ac:dyDescent="0.25">
      <c r="A11" s="45">
        <v>3</v>
      </c>
      <c r="B11" s="40"/>
      <c r="C11" s="41"/>
      <c r="D11" s="46" t="s">
        <v>21</v>
      </c>
      <c r="E11" s="80">
        <f>F11/7.5345</f>
        <v>753002.85354038083</v>
      </c>
      <c r="F11" s="80">
        <f>SUM(F12:F13)</f>
        <v>5673500</v>
      </c>
      <c r="G11" s="80">
        <f>H11/7.5345</f>
        <v>753002.85354038083</v>
      </c>
      <c r="H11" s="80">
        <f t="shared" ref="H11:J11" si="0">SUM(H12:H13)</f>
        <v>5673500</v>
      </c>
      <c r="I11" s="80">
        <f>J11/7.5345</f>
        <v>753002.85354038083</v>
      </c>
      <c r="J11" s="80">
        <f t="shared" si="0"/>
        <v>5673500</v>
      </c>
    </row>
    <row r="12" spans="1:14" x14ac:dyDescent="0.25">
      <c r="A12" s="45">
        <v>31</v>
      </c>
      <c r="B12" s="40"/>
      <c r="C12" s="41"/>
      <c r="D12" s="15" t="s">
        <v>22</v>
      </c>
      <c r="E12" s="80">
        <f t="shared" ref="E12:E13" si="1">F12/7.5345</f>
        <v>712721.48118654185</v>
      </c>
      <c r="F12" s="80">
        <v>5370000</v>
      </c>
      <c r="G12" s="80">
        <f t="shared" ref="G12:G13" si="2">H12/7.5345</f>
        <v>712721.48118654185</v>
      </c>
      <c r="H12" s="80">
        <v>5370000</v>
      </c>
      <c r="I12" s="80">
        <f t="shared" ref="I12:I13" si="3">J12/7.5345</f>
        <v>712721.48118654185</v>
      </c>
      <c r="J12" s="80">
        <v>5370000</v>
      </c>
      <c r="M12" s="102"/>
      <c r="N12" s="102"/>
    </row>
    <row r="13" spans="1:14" x14ac:dyDescent="0.25">
      <c r="A13" s="45">
        <v>32</v>
      </c>
      <c r="B13" s="40"/>
      <c r="C13" s="41"/>
      <c r="D13" s="46" t="s">
        <v>34</v>
      </c>
      <c r="E13" s="80">
        <f t="shared" si="1"/>
        <v>40281.372353839004</v>
      </c>
      <c r="F13" s="80">
        <v>303500</v>
      </c>
      <c r="G13" s="80">
        <f t="shared" si="2"/>
        <v>40281.372353839004</v>
      </c>
      <c r="H13" s="80">
        <v>303500</v>
      </c>
      <c r="I13" s="80">
        <f t="shared" si="3"/>
        <v>40281.372353839004</v>
      </c>
      <c r="J13" s="80">
        <v>303500</v>
      </c>
    </row>
    <row r="14" spans="1:14" x14ac:dyDescent="0.25">
      <c r="A14" s="193"/>
      <c r="B14" s="194"/>
      <c r="C14" s="194"/>
      <c r="D14" s="194"/>
      <c r="E14" s="194"/>
      <c r="F14" s="194"/>
      <c r="G14" s="194"/>
      <c r="H14" s="194"/>
      <c r="I14" s="194"/>
      <c r="J14" s="38"/>
      <c r="L14" s="102"/>
    </row>
    <row r="15" spans="1:14" ht="25.5" x14ac:dyDescent="0.25">
      <c r="A15" s="172" t="s">
        <v>77</v>
      </c>
      <c r="B15" s="173"/>
      <c r="C15" s="174"/>
      <c r="D15" s="30" t="s">
        <v>78</v>
      </c>
      <c r="E15" s="8"/>
      <c r="F15" s="8"/>
      <c r="G15" s="8"/>
      <c r="H15" s="8"/>
      <c r="I15" s="85"/>
      <c r="J15" s="38"/>
      <c r="L15" s="102"/>
      <c r="M15" s="102"/>
    </row>
    <row r="16" spans="1:14" ht="25.5" x14ac:dyDescent="0.25">
      <c r="A16" s="175" t="s">
        <v>69</v>
      </c>
      <c r="B16" s="176"/>
      <c r="C16" s="177"/>
      <c r="D16" s="52" t="s">
        <v>59</v>
      </c>
      <c r="E16" s="53"/>
      <c r="F16" s="53"/>
      <c r="G16" s="53"/>
      <c r="H16" s="53"/>
      <c r="I16" s="87"/>
      <c r="J16" s="57"/>
    </row>
    <row r="17" spans="1:10" x14ac:dyDescent="0.25">
      <c r="A17" s="180">
        <v>3</v>
      </c>
      <c r="B17" s="181"/>
      <c r="C17" s="182"/>
      <c r="D17" s="29" t="s">
        <v>21</v>
      </c>
      <c r="E17" s="80">
        <f>F17/7.5345</f>
        <v>98478.058265312895</v>
      </c>
      <c r="F17" s="80">
        <f>SUM(F18:F19)</f>
        <v>741982.93</v>
      </c>
      <c r="G17" s="80">
        <f>H17/7.5345</f>
        <v>98478.058265312895</v>
      </c>
      <c r="H17" s="80">
        <f t="shared" ref="H17:J17" si="4">SUM(H18:H19)</f>
        <v>741982.93</v>
      </c>
      <c r="I17" s="80">
        <f>J17/7.5345</f>
        <v>98478.058265312895</v>
      </c>
      <c r="J17" s="80">
        <f t="shared" si="4"/>
        <v>741982.93</v>
      </c>
    </row>
    <row r="18" spans="1:10" x14ac:dyDescent="0.25">
      <c r="A18" s="183">
        <v>32</v>
      </c>
      <c r="B18" s="184"/>
      <c r="C18" s="185"/>
      <c r="D18" s="29" t="s">
        <v>34</v>
      </c>
      <c r="E18" s="80">
        <f t="shared" ref="E18:G19" si="5">F18/7.5345</f>
        <v>98411.696861105578</v>
      </c>
      <c r="F18" s="80">
        <v>741482.93</v>
      </c>
      <c r="G18" s="80">
        <f t="shared" si="5"/>
        <v>98411.696861105578</v>
      </c>
      <c r="H18" s="80">
        <v>741482.93</v>
      </c>
      <c r="I18" s="95">
        <f t="shared" ref="I18" si="6">J18/7.5345</f>
        <v>98411.696861105578</v>
      </c>
      <c r="J18" s="80">
        <v>741482.93</v>
      </c>
    </row>
    <row r="19" spans="1:10" x14ac:dyDescent="0.25">
      <c r="A19" s="47">
        <v>34</v>
      </c>
      <c r="B19" s="48"/>
      <c r="C19" s="49"/>
      <c r="D19" s="46" t="s">
        <v>64</v>
      </c>
      <c r="E19" s="80">
        <f t="shared" si="5"/>
        <v>66.361404207313029</v>
      </c>
      <c r="F19" s="80">
        <v>500</v>
      </c>
      <c r="G19" s="80">
        <f t="shared" si="5"/>
        <v>66.361404207313029</v>
      </c>
      <c r="H19" s="80">
        <v>500</v>
      </c>
      <c r="I19" s="95">
        <f t="shared" ref="I19" si="7">J19/7.5345</f>
        <v>66.361404207313029</v>
      </c>
      <c r="J19" s="80">
        <v>500</v>
      </c>
    </row>
    <row r="20" spans="1:10" x14ac:dyDescent="0.25">
      <c r="A20" s="199"/>
      <c r="B20" s="201"/>
      <c r="C20" s="201"/>
      <c r="D20" s="201"/>
      <c r="E20" s="201"/>
      <c r="F20" s="201"/>
      <c r="G20" s="201"/>
      <c r="H20" s="201"/>
      <c r="I20" s="201"/>
      <c r="J20" s="202"/>
    </row>
    <row r="21" spans="1:10" x14ac:dyDescent="0.25">
      <c r="A21" s="200"/>
      <c r="B21" s="203"/>
      <c r="C21" s="203"/>
      <c r="D21" s="203"/>
      <c r="E21" s="203"/>
      <c r="F21" s="203"/>
      <c r="G21" s="203"/>
      <c r="H21" s="203"/>
      <c r="I21" s="203"/>
      <c r="J21" s="204"/>
    </row>
    <row r="22" spans="1:10" ht="25.5" x14ac:dyDescent="0.25">
      <c r="A22" s="196" t="s">
        <v>79</v>
      </c>
      <c r="B22" s="197"/>
      <c r="C22" s="198"/>
      <c r="D22" s="60" t="s">
        <v>80</v>
      </c>
      <c r="E22" s="61"/>
      <c r="F22" s="61"/>
      <c r="G22" s="61"/>
      <c r="H22" s="61"/>
      <c r="I22" s="84"/>
      <c r="J22" s="94"/>
    </row>
    <row r="23" spans="1:10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38"/>
    </row>
    <row r="24" spans="1:10" ht="24" customHeight="1" x14ac:dyDescent="0.25">
      <c r="A24" s="172" t="s">
        <v>81</v>
      </c>
      <c r="B24" s="173"/>
      <c r="C24" s="174"/>
      <c r="D24" s="30" t="s">
        <v>82</v>
      </c>
      <c r="E24" s="8"/>
      <c r="F24" s="8"/>
      <c r="G24" s="8"/>
      <c r="H24" s="8"/>
      <c r="I24" s="85"/>
      <c r="J24" s="38"/>
    </row>
    <row r="25" spans="1:10" ht="24" customHeight="1" x14ac:dyDescent="0.25">
      <c r="A25" s="175" t="s">
        <v>70</v>
      </c>
      <c r="B25" s="176"/>
      <c r="C25" s="177"/>
      <c r="D25" s="54" t="s">
        <v>61</v>
      </c>
      <c r="E25" s="53"/>
      <c r="F25" s="53"/>
      <c r="G25" s="53"/>
      <c r="H25" s="53"/>
      <c r="I25" s="86"/>
      <c r="J25" s="57"/>
    </row>
    <row r="26" spans="1:10" ht="16.5" customHeight="1" x14ac:dyDescent="0.25">
      <c r="A26" s="180">
        <v>3</v>
      </c>
      <c r="B26" s="181"/>
      <c r="C26" s="182"/>
      <c r="D26" s="46" t="s">
        <v>21</v>
      </c>
      <c r="E26" s="80">
        <f>F26/7.5345</f>
        <v>9290.596589023824</v>
      </c>
      <c r="F26" s="80">
        <v>70000</v>
      </c>
      <c r="G26" s="80">
        <f>H26/7.5345</f>
        <v>9290.596589023824</v>
      </c>
      <c r="H26" s="80">
        <v>70000</v>
      </c>
      <c r="I26" s="95">
        <f>J26/7.5345</f>
        <v>9290.596589023824</v>
      </c>
      <c r="J26" s="106">
        <v>70000</v>
      </c>
    </row>
    <row r="27" spans="1:10" ht="15.75" customHeight="1" x14ac:dyDescent="0.25">
      <c r="A27" s="183">
        <v>32</v>
      </c>
      <c r="B27" s="184"/>
      <c r="C27" s="185"/>
      <c r="D27" s="46" t="s">
        <v>34</v>
      </c>
      <c r="E27" s="80">
        <f t="shared" ref="E27:G41" si="8">F27/7.5345</f>
        <v>9290.596589023824</v>
      </c>
      <c r="F27" s="80">
        <v>70000</v>
      </c>
      <c r="G27" s="80">
        <f t="shared" si="8"/>
        <v>9290.596589023824</v>
      </c>
      <c r="H27" s="80">
        <v>70000</v>
      </c>
      <c r="I27" s="95">
        <f t="shared" ref="I27" si="9">J27/7.5345</f>
        <v>9290.596589023824</v>
      </c>
      <c r="J27" s="106">
        <v>70000</v>
      </c>
    </row>
    <row r="28" spans="1:10" ht="15" customHeight="1" x14ac:dyDescent="0.25">
      <c r="A28" s="175" t="s">
        <v>71</v>
      </c>
      <c r="B28" s="176"/>
      <c r="C28" s="177"/>
      <c r="D28" s="54" t="s">
        <v>55</v>
      </c>
      <c r="E28" s="96"/>
      <c r="F28" s="96"/>
      <c r="G28" s="96"/>
      <c r="H28" s="96"/>
      <c r="I28" s="99"/>
      <c r="J28" s="107"/>
    </row>
    <row r="29" spans="1:10" x14ac:dyDescent="0.25">
      <c r="A29" s="180">
        <v>3</v>
      </c>
      <c r="B29" s="181"/>
      <c r="C29" s="182"/>
      <c r="D29" s="29" t="s">
        <v>21</v>
      </c>
      <c r="E29" s="80">
        <f t="shared" si="8"/>
        <v>1327.2280841462605</v>
      </c>
      <c r="F29" s="105">
        <v>10000</v>
      </c>
      <c r="G29" s="105">
        <f t="shared" si="8"/>
        <v>1327.2280841462605</v>
      </c>
      <c r="H29" s="105">
        <v>10000</v>
      </c>
      <c r="I29" s="108">
        <f t="shared" ref="I29" si="10">J29/7.5345</f>
        <v>1327.2280841462605</v>
      </c>
      <c r="J29" s="105">
        <v>10000</v>
      </c>
    </row>
    <row r="30" spans="1:10" x14ac:dyDescent="0.25">
      <c r="A30" s="183">
        <v>32</v>
      </c>
      <c r="B30" s="184"/>
      <c r="C30" s="185"/>
      <c r="D30" s="29" t="s">
        <v>34</v>
      </c>
      <c r="E30" s="80">
        <f t="shared" si="8"/>
        <v>1327.2280841462605</v>
      </c>
      <c r="F30" s="105">
        <v>10000</v>
      </c>
      <c r="G30" s="105">
        <f t="shared" si="8"/>
        <v>1327.2280841462605</v>
      </c>
      <c r="H30" s="105">
        <v>10000</v>
      </c>
      <c r="I30" s="108">
        <f t="shared" ref="I30" si="11">J30/7.5345</f>
        <v>1327.2280841462605</v>
      </c>
      <c r="J30" s="106">
        <v>10000</v>
      </c>
    </row>
    <row r="31" spans="1:10" ht="15" customHeight="1" x14ac:dyDescent="0.25">
      <c r="A31" s="175" t="s">
        <v>74</v>
      </c>
      <c r="B31" s="176"/>
      <c r="C31" s="177"/>
      <c r="D31" s="54" t="s">
        <v>63</v>
      </c>
      <c r="E31" s="96"/>
      <c r="F31" s="96"/>
      <c r="G31" s="96"/>
      <c r="H31" s="96"/>
      <c r="I31" s="99"/>
      <c r="J31" s="107"/>
    </row>
    <row r="32" spans="1:10" ht="15" customHeight="1" x14ac:dyDescent="0.25">
      <c r="A32" s="42">
        <v>3</v>
      </c>
      <c r="B32" s="43"/>
      <c r="C32" s="44"/>
      <c r="D32" s="50" t="s">
        <v>21</v>
      </c>
      <c r="E32" s="80">
        <f t="shared" si="8"/>
        <v>28269.958192315349</v>
      </c>
      <c r="F32" s="80">
        <f>F34+F33</f>
        <v>213000</v>
      </c>
      <c r="G32" s="80">
        <f t="shared" si="8"/>
        <v>28269.958192315349</v>
      </c>
      <c r="H32" s="80">
        <f>H34+H33</f>
        <v>213000</v>
      </c>
      <c r="I32" s="95">
        <f t="shared" ref="I32" si="12">J32/7.5345</f>
        <v>28269.958192315349</v>
      </c>
      <c r="J32" s="106">
        <f>J34+J33</f>
        <v>213000</v>
      </c>
    </row>
    <row r="33" spans="1:10" ht="15" customHeight="1" x14ac:dyDescent="0.25">
      <c r="A33" s="42">
        <v>32</v>
      </c>
      <c r="B33" s="43"/>
      <c r="C33" s="44"/>
      <c r="D33" s="50" t="s">
        <v>34</v>
      </c>
      <c r="E33" s="80">
        <f t="shared" si="8"/>
        <v>14997.677350852744</v>
      </c>
      <c r="F33" s="80">
        <v>113000</v>
      </c>
      <c r="G33" s="80">
        <f t="shared" si="8"/>
        <v>14997.677350852744</v>
      </c>
      <c r="H33" s="80">
        <v>113000</v>
      </c>
      <c r="I33" s="95">
        <f t="shared" ref="I33" si="13">J33/7.5345</f>
        <v>14997.677350852744</v>
      </c>
      <c r="J33" s="106">
        <v>113000</v>
      </c>
    </row>
    <row r="34" spans="1:10" ht="40.5" customHeight="1" x14ac:dyDescent="0.25">
      <c r="A34" s="42">
        <v>37</v>
      </c>
      <c r="B34" s="43"/>
      <c r="C34" s="44"/>
      <c r="D34" s="51" t="s">
        <v>68</v>
      </c>
      <c r="E34" s="80">
        <f t="shared" si="8"/>
        <v>13272.280841462605</v>
      </c>
      <c r="F34" s="80">
        <v>100000</v>
      </c>
      <c r="G34" s="80">
        <f t="shared" si="8"/>
        <v>13272.280841462605</v>
      </c>
      <c r="H34" s="80">
        <v>100000</v>
      </c>
      <c r="I34" s="95">
        <f t="shared" ref="I34" si="14">J34/7.5345</f>
        <v>13272.280841462605</v>
      </c>
      <c r="J34" s="106">
        <v>100000</v>
      </c>
    </row>
    <row r="35" spans="1:10" ht="40.5" customHeight="1" x14ac:dyDescent="0.25">
      <c r="A35" s="42">
        <v>4</v>
      </c>
      <c r="B35" s="43"/>
      <c r="C35" s="44"/>
      <c r="D35" s="27" t="s">
        <v>23</v>
      </c>
      <c r="E35" s="80">
        <f t="shared" si="8"/>
        <v>663.61404207313024</v>
      </c>
      <c r="F35" s="80">
        <v>5000</v>
      </c>
      <c r="G35" s="80">
        <f t="shared" si="8"/>
        <v>663.61404207313024</v>
      </c>
      <c r="H35" s="80">
        <v>5000</v>
      </c>
      <c r="I35" s="95">
        <f t="shared" ref="I35" si="15">J35/7.5345</f>
        <v>663.61404207313024</v>
      </c>
      <c r="J35" s="106">
        <v>5000</v>
      </c>
    </row>
    <row r="36" spans="1:10" ht="40.5" customHeight="1" x14ac:dyDescent="0.25">
      <c r="A36" s="42">
        <v>42</v>
      </c>
      <c r="B36" s="43"/>
      <c r="C36" s="44"/>
      <c r="D36" s="27" t="s">
        <v>51</v>
      </c>
      <c r="E36" s="80">
        <f t="shared" si="8"/>
        <v>6636.1404207313026</v>
      </c>
      <c r="F36" s="80">
        <v>50000</v>
      </c>
      <c r="G36" s="80">
        <f t="shared" si="8"/>
        <v>6636.1404207313026</v>
      </c>
      <c r="H36" s="80">
        <v>50000</v>
      </c>
      <c r="I36" s="95">
        <f t="shared" ref="I36" si="16">J36/7.5345</f>
        <v>6636.1404207313026</v>
      </c>
      <c r="J36" s="106">
        <v>50000</v>
      </c>
    </row>
    <row r="37" spans="1:10" ht="15" customHeight="1" x14ac:dyDescent="0.25">
      <c r="A37" s="178" t="s">
        <v>72</v>
      </c>
      <c r="B37" s="178"/>
      <c r="C37" s="178"/>
      <c r="D37" s="54" t="s">
        <v>62</v>
      </c>
      <c r="E37" s="96"/>
      <c r="F37" s="96"/>
      <c r="G37" s="96"/>
      <c r="H37" s="96"/>
      <c r="I37" s="99"/>
      <c r="J37" s="98"/>
    </row>
    <row r="38" spans="1:10" ht="15" customHeight="1" x14ac:dyDescent="0.25">
      <c r="A38" s="42">
        <v>3</v>
      </c>
      <c r="B38" s="43"/>
      <c r="C38" s="44"/>
      <c r="D38" s="50" t="s">
        <v>21</v>
      </c>
      <c r="E38" s="80">
        <f t="shared" si="8"/>
        <v>3318.0702103656513</v>
      </c>
      <c r="F38" s="80">
        <v>25000</v>
      </c>
      <c r="G38" s="80">
        <f t="shared" si="8"/>
        <v>3318.0702103656513</v>
      </c>
      <c r="H38" s="80">
        <v>25000</v>
      </c>
      <c r="I38" s="95">
        <f t="shared" ref="I38" si="17">J38/7.5345</f>
        <v>3318.0702103656513</v>
      </c>
      <c r="J38" s="106">
        <v>25000</v>
      </c>
    </row>
    <row r="39" spans="1:10" ht="15" customHeight="1" x14ac:dyDescent="0.25">
      <c r="A39" s="42">
        <v>32</v>
      </c>
      <c r="B39" s="43"/>
      <c r="C39" s="44"/>
      <c r="D39" s="50" t="s">
        <v>34</v>
      </c>
      <c r="E39" s="80">
        <f t="shared" si="8"/>
        <v>3318.0702103656513</v>
      </c>
      <c r="F39" s="80">
        <v>25000</v>
      </c>
      <c r="G39" s="80">
        <f t="shared" si="8"/>
        <v>3318.0702103656513</v>
      </c>
      <c r="H39" s="80">
        <v>25000</v>
      </c>
      <c r="I39" s="95">
        <f t="shared" ref="I39" si="18">J39/7.5345</f>
        <v>3318.0702103656513</v>
      </c>
      <c r="J39" s="106">
        <v>25000</v>
      </c>
    </row>
    <row r="40" spans="1:10" ht="25.5" x14ac:dyDescent="0.25">
      <c r="A40" s="180">
        <v>4</v>
      </c>
      <c r="B40" s="181"/>
      <c r="C40" s="182"/>
      <c r="D40" s="29" t="s">
        <v>23</v>
      </c>
      <c r="E40" s="80">
        <f t="shared" si="8"/>
        <v>2654.4561682925209</v>
      </c>
      <c r="F40" s="80">
        <v>20000</v>
      </c>
      <c r="G40" s="80">
        <f t="shared" si="8"/>
        <v>2654.4561682925209</v>
      </c>
      <c r="H40" s="80">
        <v>20000</v>
      </c>
      <c r="I40" s="95">
        <f t="shared" ref="I40" si="19">J40/7.5345</f>
        <v>2654.4561682925209</v>
      </c>
      <c r="J40" s="80">
        <v>20000</v>
      </c>
    </row>
    <row r="41" spans="1:10" ht="25.5" x14ac:dyDescent="0.25">
      <c r="A41" s="183">
        <v>42</v>
      </c>
      <c r="B41" s="184"/>
      <c r="C41" s="185"/>
      <c r="D41" s="29" t="s">
        <v>51</v>
      </c>
      <c r="E41" s="80">
        <f t="shared" si="8"/>
        <v>2654.4561682925209</v>
      </c>
      <c r="F41" s="80">
        <v>20000</v>
      </c>
      <c r="G41" s="80">
        <f t="shared" si="8"/>
        <v>2654.4561682925209</v>
      </c>
      <c r="H41" s="80">
        <v>20000</v>
      </c>
      <c r="I41" s="95">
        <f t="shared" ref="I41" si="20">J41/7.5345</f>
        <v>2654.4561682925209</v>
      </c>
      <c r="J41" s="80">
        <v>20000</v>
      </c>
    </row>
    <row r="42" spans="1:10" x14ac:dyDescent="0.25">
      <c r="A42" s="178" t="s">
        <v>73</v>
      </c>
      <c r="B42" s="178"/>
      <c r="C42" s="178"/>
      <c r="D42" s="54" t="s">
        <v>60</v>
      </c>
      <c r="E42" s="59"/>
      <c r="F42" s="59"/>
      <c r="G42" s="57"/>
      <c r="H42" s="57"/>
      <c r="I42" s="88"/>
      <c r="J42" s="57"/>
    </row>
    <row r="43" spans="1:10" ht="32.25" customHeight="1" x14ac:dyDescent="0.25">
      <c r="A43" s="186">
        <v>4</v>
      </c>
      <c r="B43" s="187"/>
      <c r="C43" s="188"/>
      <c r="D43" s="55" t="s">
        <v>23</v>
      </c>
      <c r="E43" s="105">
        <f>F43/7.5345</f>
        <v>13537.726458291856</v>
      </c>
      <c r="F43" s="105">
        <v>102000</v>
      </c>
      <c r="G43" s="105">
        <f>H43/7.5345</f>
        <v>13537.726458291856</v>
      </c>
      <c r="H43" s="105">
        <v>102000</v>
      </c>
      <c r="I43" s="108">
        <v>13537.726458291856</v>
      </c>
      <c r="J43" s="106">
        <v>102000</v>
      </c>
    </row>
    <row r="44" spans="1:10" ht="30" customHeight="1" x14ac:dyDescent="0.25">
      <c r="A44" s="189">
        <v>42</v>
      </c>
      <c r="B44" s="189"/>
      <c r="C44" s="189"/>
      <c r="D44" s="55" t="s">
        <v>51</v>
      </c>
      <c r="E44" s="105">
        <f>F44/7.5345</f>
        <v>13537.726458291856</v>
      </c>
      <c r="F44" s="105">
        <v>102000</v>
      </c>
      <c r="G44" s="105">
        <f>H44/7.5345</f>
        <v>13537.726458291856</v>
      </c>
      <c r="H44" s="105">
        <v>102000</v>
      </c>
      <c r="I44" s="108">
        <v>13537.726458291856</v>
      </c>
      <c r="J44" s="106">
        <v>102000</v>
      </c>
    </row>
    <row r="45" spans="1:10" ht="30" customHeight="1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38"/>
    </row>
    <row r="46" spans="1:10" x14ac:dyDescent="0.25">
      <c r="A46" s="179" t="s">
        <v>83</v>
      </c>
      <c r="B46" s="179"/>
      <c r="C46" s="179"/>
      <c r="D46" s="56" t="s">
        <v>84</v>
      </c>
      <c r="E46" s="58"/>
      <c r="F46" s="58"/>
      <c r="G46" s="38"/>
      <c r="H46" s="38"/>
      <c r="I46" s="89"/>
      <c r="J46" s="38"/>
    </row>
    <row r="47" spans="1:10" x14ac:dyDescent="0.25">
      <c r="A47" s="178" t="s">
        <v>71</v>
      </c>
      <c r="B47" s="178"/>
      <c r="C47" s="178"/>
      <c r="D47" s="54" t="s">
        <v>55</v>
      </c>
      <c r="E47" s="59"/>
      <c r="F47" s="59"/>
      <c r="G47" s="57"/>
      <c r="H47" s="57"/>
      <c r="I47" s="88"/>
      <c r="J47" s="57"/>
    </row>
    <row r="48" spans="1:10" x14ac:dyDescent="0.25">
      <c r="A48" s="190">
        <v>3</v>
      </c>
      <c r="B48" s="191"/>
      <c r="C48" s="192"/>
      <c r="D48" s="11" t="s">
        <v>21</v>
      </c>
      <c r="E48" s="105">
        <f>F48/7.5345</f>
        <v>17253.965093901385</v>
      </c>
      <c r="F48" s="105">
        <v>130000</v>
      </c>
      <c r="G48" s="105">
        <f>H48/7.5345</f>
        <v>17253.965093901385</v>
      </c>
      <c r="H48" s="105">
        <v>130000</v>
      </c>
      <c r="I48" s="108">
        <f>J48/7.5345</f>
        <v>17253.965093901385</v>
      </c>
      <c r="J48" s="106">
        <v>130000</v>
      </c>
    </row>
    <row r="49" spans="1:10" x14ac:dyDescent="0.25">
      <c r="A49" s="190">
        <v>32</v>
      </c>
      <c r="B49" s="191"/>
      <c r="C49" s="192"/>
      <c r="D49" s="11" t="s">
        <v>34</v>
      </c>
      <c r="E49" s="105">
        <f>F49/7.5345</f>
        <v>17253.965093901385</v>
      </c>
      <c r="F49" s="105">
        <v>130000</v>
      </c>
      <c r="G49" s="105">
        <f>H49/7.5345</f>
        <v>17253.965093901385</v>
      </c>
      <c r="H49" s="105">
        <v>130000</v>
      </c>
      <c r="I49" s="108">
        <f>J49/7.5345</f>
        <v>17253.965093901385</v>
      </c>
      <c r="J49" s="106">
        <v>130000</v>
      </c>
    </row>
    <row r="50" spans="1:10" x14ac:dyDescent="0.25">
      <c r="A50" s="195" t="s">
        <v>72</v>
      </c>
      <c r="B50" s="195"/>
      <c r="C50" s="195"/>
      <c r="D50" s="62" t="s">
        <v>62</v>
      </c>
      <c r="E50" s="101"/>
      <c r="F50" s="100"/>
      <c r="G50" s="100"/>
      <c r="H50" s="100"/>
      <c r="I50" s="100"/>
      <c r="J50" s="118"/>
    </row>
    <row r="51" spans="1:10" x14ac:dyDescent="0.25">
      <c r="A51" s="171">
        <v>3</v>
      </c>
      <c r="B51" s="171"/>
      <c r="C51" s="171"/>
      <c r="D51" s="11" t="s">
        <v>21</v>
      </c>
      <c r="E51" s="105">
        <f t="shared" ref="E51:G52" si="21">F51/7.5345</f>
        <v>663.61404207313024</v>
      </c>
      <c r="F51" s="80">
        <v>5000</v>
      </c>
      <c r="G51" s="80">
        <f t="shared" si="21"/>
        <v>663.61404207313024</v>
      </c>
      <c r="H51" s="80">
        <v>5000</v>
      </c>
      <c r="I51" s="95">
        <f t="shared" ref="I51" si="22">J51/7.5345</f>
        <v>663.61404207313024</v>
      </c>
      <c r="J51" s="106">
        <v>5000</v>
      </c>
    </row>
    <row r="52" spans="1:10" x14ac:dyDescent="0.25">
      <c r="A52" s="171">
        <v>32</v>
      </c>
      <c r="B52" s="171"/>
      <c r="C52" s="171"/>
      <c r="D52" s="11" t="s">
        <v>34</v>
      </c>
      <c r="E52" s="105">
        <f t="shared" si="21"/>
        <v>663.61404207313024</v>
      </c>
      <c r="F52" s="80">
        <v>5000</v>
      </c>
      <c r="G52" s="80">
        <f t="shared" si="21"/>
        <v>663.61404207313024</v>
      </c>
      <c r="H52" s="80">
        <v>5000</v>
      </c>
      <c r="I52" s="95">
        <f t="shared" ref="I52" si="23">J52/7.5345</f>
        <v>663.61404207313024</v>
      </c>
      <c r="J52" s="106">
        <v>5000</v>
      </c>
    </row>
  </sheetData>
  <mergeCells count="38">
    <mergeCell ref="A1:I1"/>
    <mergeCell ref="A3:I3"/>
    <mergeCell ref="A5:C5"/>
    <mergeCell ref="E5:F5"/>
    <mergeCell ref="G5:H5"/>
    <mergeCell ref="I5:J5"/>
    <mergeCell ref="A31:C31"/>
    <mergeCell ref="A49:C49"/>
    <mergeCell ref="A41:C41"/>
    <mergeCell ref="A51:C51"/>
    <mergeCell ref="A7:C7"/>
    <mergeCell ref="A15:C15"/>
    <mergeCell ref="A16:C16"/>
    <mergeCell ref="A17:C17"/>
    <mergeCell ref="A18:C18"/>
    <mergeCell ref="A30:C30"/>
    <mergeCell ref="A40:C40"/>
    <mergeCell ref="A22:C22"/>
    <mergeCell ref="A24:C24"/>
    <mergeCell ref="A28:C28"/>
    <mergeCell ref="A20:A21"/>
    <mergeCell ref="B20:J21"/>
    <mergeCell ref="A52:C52"/>
    <mergeCell ref="A9:C9"/>
    <mergeCell ref="A10:C10"/>
    <mergeCell ref="A37:C37"/>
    <mergeCell ref="A42:C42"/>
    <mergeCell ref="A46:C46"/>
    <mergeCell ref="A25:C25"/>
    <mergeCell ref="A26:C26"/>
    <mergeCell ref="A27:C27"/>
    <mergeCell ref="A43:C43"/>
    <mergeCell ref="A44:C44"/>
    <mergeCell ref="A47:C47"/>
    <mergeCell ref="A48:C48"/>
    <mergeCell ref="A29:C29"/>
    <mergeCell ref="A14:I14"/>
    <mergeCell ref="A50:C5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2022-10-17T12:36:13Z</cp:lastPrinted>
  <dcterms:created xsi:type="dcterms:W3CDTF">2022-08-12T12:51:27Z</dcterms:created>
  <dcterms:modified xsi:type="dcterms:W3CDTF">2022-10-17T12:36:56Z</dcterms:modified>
</cp:coreProperties>
</file>