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<sst xmlns="http://schemas.openxmlformats.org/spreadsheetml/2006/main" count="144" uniqueCount="70">
  <si>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</si>
  <si>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</si>
  <si>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</si>
  <si>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</si>
  <si>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</si>
  <si>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</si>
  <si>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</si>
  <si>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</si>
  <si>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</si>
  <si>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</si>
  <si>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</si>
  <si>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</si>
  <si>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</si>
  <si>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</si>
  <si>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</si>
  <si>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</si>
  <si>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</si>
  <si>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</si>
  <si>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</si>
  <si>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</si>
  <si>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</si>
  <si>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</si>
  <si>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</si>
  <si>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</si>
  <si>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</si>
  <si>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</si>
  <si>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</si>
  <si>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</si>
  <si>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</si>
  <si>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</si>
  <si>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</si>
  <si>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</si>
  <si>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</si>
  <si>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</si>
  <si>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</si>
  <si>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</si>
  <si>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</si>
  <si>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</si>
  <si>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</si>
  <si>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</si>
  <si>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</si>
  <si>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</si>
  <si>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</si>
  <si>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</si>
  <si>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</si>
  <si>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</si>
  <si>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</si>
  <si>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</si>
  <si>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</si>
  <si>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</si>
  <si>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</si>
  <si>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</si>
  <si>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2021.</t>
  </si>
  <si>
    <t>Ukupno prihodi i primici za 2022.</t>
  </si>
  <si>
    <t>2023.</t>
  </si>
  <si>
    <t>Ukupno prihodi i primici za 2023.</t>
  </si>
  <si>
    <t>Naziv aktivnosti-djelatnost osnovnih škola-plaće djelatnika</t>
  </si>
  <si>
    <t>Naziv aktivnosti- Djelatnost osnovnih škola</t>
  </si>
  <si>
    <t>Naziv aktivnosti- Školska kuhinja i kantina</t>
  </si>
  <si>
    <t>VIŠAK PRIHODA POSLOVANJA</t>
  </si>
  <si>
    <t>Naziv aktivnosti- Podizanje kvalitete i standarda u školstvu</t>
  </si>
  <si>
    <t>PRIJEDLOG FINANCIJSKOG PLANA OSNOVNE ŠKOLE POLIČNIK ZA 2022. I  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</si>
  <si>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</si>
  <si>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</si>
  <si>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</si>
  <si>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</si>
  <si>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PRIJEDLOG PLANA ZA 2022.</t>
  </si>
  <si>
    <t>PROJEKCIJA PLANA ZA 20232.</t>
  </si>
  <si>
    <t>PROJEKCIJA PLANA ZA 2024.</t>
  </si>
  <si>
    <t>Ostale naknade građanima i kućanstvima u naravi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</si>
</sst>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1" xfId="0" applyNumberFormat="1" applyFont="1" applyFill="1" applyBorder="1" applyAlignment="1" applyProtection="1">
      <alignment horizont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41" xfId="0" applyNumberFormat="1" applyFont="1" applyBorder="1" applyAlignment="1">
      <alignment horizontal="right"/>
    </xf>
    <xf numFmtId="3" fontId="34" fillId="0" borderId="41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0" xfId="0" applyFont="1" applyFill="1" applyBorder="1" applyAlignment="1">
      <alignment horizontal="left"/>
    </xf>
    <xf numFmtId="3" fontId="34" fillId="7" borderId="41" xfId="0" applyNumberFormat="1" applyFont="1" applyFill="1" applyBorder="1" applyAlignment="1">
      <alignment horizontal="right"/>
    </xf>
    <xf numFmtId="3" fontId="34" fillId="7" borderId="41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41" xfId="0" applyNumberFormat="1" applyFont="1" applyFill="1" applyBorder="1" applyAlignment="1">
      <alignment horizontal="right"/>
    </xf>
    <xf numFmtId="3" fontId="34" fillId="50" borderId="40" xfId="0" applyNumberFormat="1" applyFont="1" applyFill="1" applyBorder="1" applyAlignment="1" quotePrefix="1">
      <alignment horizontal="right"/>
    </xf>
    <xf numFmtId="3" fontId="34" fillId="50" borderId="41" xfId="0" applyNumberFormat="1" applyFont="1" applyFill="1" applyBorder="1" applyAlignment="1" applyProtection="1">
      <alignment horizontal="right" wrapText="1"/>
      <protection/>
    </xf>
    <xf numFmtId="3" fontId="34" fillId="7" borderId="4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35" borderId="41" xfId="0" applyNumberFormat="1" applyFont="1" applyFill="1" applyBorder="1" applyAlignment="1" applyProtection="1">
      <alignment horizontal="center" vertical="center" wrapText="1"/>
      <protection/>
    </xf>
    <xf numFmtId="3" fontId="26" fillId="35" borderId="41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3" fontId="25" fillId="0" borderId="41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left"/>
      <protection/>
    </xf>
    <xf numFmtId="0" fontId="27" fillId="0" borderId="44" xfId="0" applyNumberFormat="1" applyFont="1" applyFill="1" applyBorder="1" applyAlignment="1" applyProtection="1">
      <alignment wrapText="1"/>
      <protection/>
    </xf>
    <xf numFmtId="3" fontId="27" fillId="0" borderId="44" xfId="0" applyNumberFormat="1" applyFont="1" applyFill="1" applyBorder="1" applyAlignment="1" applyProtection="1">
      <alignment/>
      <protection/>
    </xf>
    <xf numFmtId="3" fontId="27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3" fontId="25" fillId="0" borderId="47" xfId="0" applyNumberFormat="1" applyFont="1" applyFill="1" applyBorder="1" applyAlignment="1" applyProtection="1">
      <alignment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5" fillId="0" borderId="49" xfId="0" applyNumberFormat="1" applyFont="1" applyFill="1" applyBorder="1" applyAlignment="1" applyProtection="1">
      <alignment wrapText="1"/>
      <protection/>
    </xf>
    <xf numFmtId="3" fontId="25" fillId="0" borderId="49" xfId="0" applyNumberFormat="1" applyFont="1" applyFill="1" applyBorder="1" applyAlignment="1" applyProtection="1">
      <alignment/>
      <protection/>
    </xf>
    <xf numFmtId="3" fontId="25" fillId="0" borderId="50" xfId="0" applyNumberFormat="1" applyFont="1" applyFill="1" applyBorder="1" applyAlignment="1" applyProtection="1">
      <alignment/>
      <protection/>
    </xf>
    <xf numFmtId="0" fontId="27" fillId="50" borderId="46" xfId="0" applyNumberFormat="1" applyFont="1" applyFill="1" applyBorder="1" applyAlignment="1" applyProtection="1">
      <alignment horizontal="center"/>
      <protection/>
    </xf>
    <xf numFmtId="0" fontId="27" fillId="50" borderId="41" xfId="0" applyNumberFormat="1" applyFont="1" applyFill="1" applyBorder="1" applyAlignment="1" applyProtection="1">
      <alignment wrapText="1"/>
      <protection/>
    </xf>
    <xf numFmtId="3" fontId="27" fillId="50" borderId="41" xfId="0" applyNumberFormat="1" applyFont="1" applyFill="1" applyBorder="1" applyAlignment="1" applyProtection="1">
      <alignment/>
      <protection/>
    </xf>
    <xf numFmtId="3" fontId="27" fillId="50" borderId="47" xfId="0" applyNumberFormat="1" applyFont="1" applyFill="1" applyBorder="1" applyAlignment="1" applyProtection="1">
      <alignment/>
      <protection/>
    </xf>
    <xf numFmtId="3" fontId="25" fillId="50" borderId="41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0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0" xfId="0" applyFont="1" applyFill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0" xfId="0" applyFont="1" applyBorder="1" applyAlignment="1" quotePrefix="1">
      <alignment horizontal="left"/>
    </xf>
    <xf numFmtId="0" fontId="37" fillId="7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5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51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 applyProtection="1" quotePrefix="1">
      <alignment horizontal="left" wrapText="1"/>
      <protection/>
    </xf>
    <xf numFmtId="0" fontId="35" fillId="0" borderId="54" xfId="0" applyNumberFormat="1" applyFont="1" applyFill="1" applyBorder="1" applyAlignment="1" applyProtection="1">
      <alignment wrapText="1"/>
      <protection/>
    </xf>
    <xf numFmtId="0" fontId="28" fillId="0" borderId="54" xfId="0" applyNumberFormat="1" applyFont="1" applyFill="1" applyBorder="1" applyAlignment="1" applyProtection="1">
      <alignment horizontal="center" vertical="center"/>
      <protection/>
    </xf>
    <xf numFmtId="3" fontId="71" fillId="0" borderId="0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2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26"/>
      <c r="B2" s="126"/>
      <c r="C2" s="126"/>
      <c r="D2" s="126"/>
      <c r="E2" s="126"/>
      <c r="F2" s="126"/>
      <c r="G2" s="126"/>
      <c r="H2" s="126"/>
    </row>
    <row r="3" spans="1:8" ht="48" customHeight="1">
      <c r="A3" s="127" t="s">
        <v>61</v>
      </c>
      <c r="B3" s="127"/>
      <c r="C3" s="127"/>
      <c r="D3" s="127"/>
      <c r="E3" s="127"/>
      <c r="F3" s="127"/>
      <c r="G3" s="127"/>
      <c r="H3" s="127"/>
    </row>
    <row r="4" spans="1:8" s="69" customFormat="1" ht="26.25" customHeight="1">
      <c r="A4" s="127" t="s">
        <v>39</v>
      </c>
      <c r="B4" s="127"/>
      <c r="C4" s="127"/>
      <c r="D4" s="127"/>
      <c r="E4" s="127"/>
      <c r="F4" s="127"/>
      <c r="G4" s="128"/>
      <c r="H4" s="128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62</v>
      </c>
      <c r="G6" s="76" t="s">
        <v>63</v>
      </c>
      <c r="H6" s="77" t="s">
        <v>64</v>
      </c>
      <c r="I6" s="78"/>
    </row>
    <row r="7" spans="1:9" ht="27.75" customHeight="1">
      <c r="A7" s="129" t="s">
        <v>41</v>
      </c>
      <c r="B7" s="130"/>
      <c r="C7" s="130"/>
      <c r="D7" s="130"/>
      <c r="E7" s="131"/>
      <c r="F7" s="95">
        <f>+F8+F9</f>
        <v>6584345.49</v>
      </c>
      <c r="G7" s="95">
        <f>G8+G9</f>
        <v>6683110.67</v>
      </c>
      <c r="H7" s="95">
        <f>+H8+H9</f>
        <v>6696279.36</v>
      </c>
      <c r="I7" s="92"/>
    </row>
    <row r="8" spans="1:8" ht="22.5" customHeight="1">
      <c r="A8" s="132" t="s">
        <v>0</v>
      </c>
      <c r="B8" s="133"/>
      <c r="C8" s="133"/>
      <c r="D8" s="133"/>
      <c r="E8" s="134"/>
      <c r="F8" s="98">
        <v>6584345.49</v>
      </c>
      <c r="G8" s="98">
        <v>6683110.67</v>
      </c>
      <c r="H8" s="98">
        <v>6696279.36</v>
      </c>
    </row>
    <row r="9" spans="1:8" ht="22.5" customHeight="1">
      <c r="A9" s="135" t="s">
        <v>45</v>
      </c>
      <c r="B9" s="134"/>
      <c r="C9" s="134"/>
      <c r="D9" s="134"/>
      <c r="E9" s="134"/>
      <c r="F9" s="98"/>
      <c r="G9" s="98"/>
      <c r="H9" s="98"/>
    </row>
    <row r="10" spans="1:8" ht="22.5" customHeight="1">
      <c r="A10" s="94" t="s">
        <v>42</v>
      </c>
      <c r="B10" s="97"/>
      <c r="C10" s="97"/>
      <c r="D10" s="97"/>
      <c r="E10" s="97"/>
      <c r="F10" s="95">
        <f>+F11+F12</f>
        <v>6544345.49</v>
      </c>
      <c r="G10" s="95">
        <f>+G11+G12</f>
        <v>6642510.67</v>
      </c>
      <c r="H10" s="95">
        <f>+H11+H12</f>
        <v>6655599.36</v>
      </c>
    </row>
    <row r="11" spans="1:10" ht="22.5" customHeight="1">
      <c r="A11" s="136" t="s">
        <v>1</v>
      </c>
      <c r="B11" s="133"/>
      <c r="C11" s="133"/>
      <c r="D11" s="133"/>
      <c r="E11" s="137"/>
      <c r="F11" s="98">
        <v>6544345.49</v>
      </c>
      <c r="G11" s="98">
        <v>6642510.67</v>
      </c>
      <c r="H11" s="80">
        <v>6655599.36</v>
      </c>
      <c r="I11" s="59"/>
      <c r="J11" s="59"/>
    </row>
    <row r="12" spans="1:10" ht="22.5" customHeight="1">
      <c r="A12" s="138" t="s">
        <v>47</v>
      </c>
      <c r="B12" s="134"/>
      <c r="C12" s="134"/>
      <c r="D12" s="134"/>
      <c r="E12" s="134"/>
      <c r="F12" s="79"/>
      <c r="G12" s="79"/>
      <c r="H12" s="80"/>
      <c r="I12" s="59"/>
      <c r="J12" s="59"/>
    </row>
    <row r="13" spans="1:10" ht="22.5" customHeight="1">
      <c r="A13" s="139" t="s">
        <v>2</v>
      </c>
      <c r="B13" s="130"/>
      <c r="C13" s="130"/>
      <c r="D13" s="130"/>
      <c r="E13" s="130"/>
      <c r="F13" s="96">
        <f>+F7-F10</f>
        <v>40000</v>
      </c>
      <c r="G13" s="96">
        <f>+G7-G10</f>
        <v>40600</v>
      </c>
      <c r="H13" s="96">
        <f>+H7-H10</f>
        <v>40680</v>
      </c>
      <c r="J13" s="59"/>
    </row>
    <row r="14" spans="1:8" ht="25.5" customHeight="1">
      <c r="A14" s="127"/>
      <c r="B14" s="140"/>
      <c r="C14" s="140"/>
      <c r="D14" s="140"/>
      <c r="E14" s="140"/>
      <c r="F14" s="141"/>
      <c r="G14" s="141"/>
      <c r="H14" s="141"/>
    </row>
    <row r="15" spans="1:10" ht="27.75" customHeight="1">
      <c r="A15" s="72"/>
      <c r="B15" s="73"/>
      <c r="C15" s="73"/>
      <c r="D15" s="74"/>
      <c r="E15" s="75"/>
      <c r="F15" s="76" t="s">
        <v>62</v>
      </c>
      <c r="G15" s="76" t="s">
        <v>63</v>
      </c>
      <c r="H15" s="77" t="s">
        <v>64</v>
      </c>
      <c r="J15" s="59"/>
    </row>
    <row r="16" spans="1:10" ht="30.75" customHeight="1">
      <c r="A16" s="142" t="s">
        <v>48</v>
      </c>
      <c r="B16" s="143"/>
      <c r="C16" s="143"/>
      <c r="D16" s="143"/>
      <c r="E16" s="144"/>
      <c r="F16" s="99"/>
      <c r="G16" s="99"/>
      <c r="H16" s="100"/>
      <c r="J16" s="59"/>
    </row>
    <row r="17" spans="1:10" ht="34.5" customHeight="1">
      <c r="A17" s="145" t="s">
        <v>49</v>
      </c>
      <c r="B17" s="146"/>
      <c r="C17" s="146"/>
      <c r="D17" s="146"/>
      <c r="E17" s="147"/>
      <c r="F17" s="101"/>
      <c r="G17" s="101"/>
      <c r="H17" s="96"/>
      <c r="J17" s="59"/>
    </row>
    <row r="18" spans="1:10" s="64" customFormat="1" ht="25.5" customHeight="1">
      <c r="A18" s="150"/>
      <c r="B18" s="140"/>
      <c r="C18" s="140"/>
      <c r="D18" s="140"/>
      <c r="E18" s="140"/>
      <c r="F18" s="141"/>
      <c r="G18" s="141"/>
      <c r="H18" s="141"/>
      <c r="J18" s="102"/>
    </row>
    <row r="19" spans="1:11" s="64" customFormat="1" ht="27.75" customHeight="1">
      <c r="A19" s="72"/>
      <c r="B19" s="73"/>
      <c r="C19" s="73"/>
      <c r="D19" s="74"/>
      <c r="E19" s="75"/>
      <c r="F19" s="76" t="s">
        <v>62</v>
      </c>
      <c r="G19" s="76" t="s">
        <v>63</v>
      </c>
      <c r="H19" s="77" t="s">
        <v>64</v>
      </c>
      <c r="J19" s="102"/>
      <c r="K19" s="102"/>
    </row>
    <row r="20" spans="1:10" s="64" customFormat="1" ht="22.5" customHeight="1">
      <c r="A20" s="132" t="s">
        <v>3</v>
      </c>
      <c r="B20" s="133"/>
      <c r="C20" s="133"/>
      <c r="D20" s="133"/>
      <c r="E20" s="133"/>
      <c r="F20" s="79"/>
      <c r="G20" s="79"/>
      <c r="H20" s="79"/>
      <c r="J20" s="102"/>
    </row>
    <row r="21" spans="1:8" s="64" customFormat="1" ht="33.75" customHeight="1">
      <c r="A21" s="132" t="s">
        <v>4</v>
      </c>
      <c r="B21" s="133"/>
      <c r="C21" s="133"/>
      <c r="D21" s="133"/>
      <c r="E21" s="133"/>
      <c r="F21" s="79"/>
      <c r="G21" s="79"/>
      <c r="H21" s="79"/>
    </row>
    <row r="22" spans="1:11" s="64" customFormat="1" ht="22.5" customHeight="1">
      <c r="A22" s="139" t="s">
        <v>5</v>
      </c>
      <c r="B22" s="130"/>
      <c r="C22" s="130"/>
      <c r="D22" s="130"/>
      <c r="E22" s="130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4" customFormat="1" ht="25.5" customHeight="1">
      <c r="A23" s="150"/>
      <c r="B23" s="140"/>
      <c r="C23" s="140"/>
      <c r="D23" s="140"/>
      <c r="E23" s="140"/>
      <c r="F23" s="141"/>
      <c r="G23" s="141"/>
      <c r="H23" s="141"/>
    </row>
    <row r="24" spans="1:8" s="64" customFormat="1" ht="22.5" customHeight="1">
      <c r="A24" s="136" t="s">
        <v>6</v>
      </c>
      <c r="B24" s="133"/>
      <c r="C24" s="133"/>
      <c r="D24" s="133"/>
      <c r="E24" s="133"/>
      <c r="F24" s="79" t="str">
        <f>IF((F13+F17+F22)&lt;&gt;0,"NESLAGANJE ZBROJA",(F13+F17+F22))</f>
        <v>NESLAGANJE ZBROJA</v>
      </c>
      <c r="G24" s="79" t="str">
        <f>IF((G13+G17+G22)&lt;&gt;0,"NESLAGANJE ZBROJA",(G13+G17+G22))</f>
        <v>NESLAGANJE ZBROJA</v>
      </c>
      <c r="H24" s="79" t="str">
        <f>IF((H13+H17+H22)&lt;&gt;0,"NESLAGANJE ZBROJA",(H13+H17+H22))</f>
        <v>NESLAGANJE ZBROJA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48" t="s">
        <v>50</v>
      </c>
      <c r="B26" s="149"/>
      <c r="C26" s="149"/>
      <c r="D26" s="149"/>
      <c r="E26" s="149"/>
      <c r="F26" s="149"/>
      <c r="G26" s="149"/>
      <c r="H26" s="149"/>
    </row>
    <row r="27" ht="12.75">
      <c r="E27" s="104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5"/>
      <c r="F33" s="61"/>
      <c r="G33" s="61"/>
      <c r="H33" s="61"/>
    </row>
    <row r="34" spans="5:8" ht="12.75">
      <c r="E34" s="105"/>
      <c r="F34" s="59"/>
      <c r="G34" s="59"/>
      <c r="H34" s="59"/>
    </row>
    <row r="35" spans="5:8" ht="12.75">
      <c r="E35" s="105"/>
      <c r="F35" s="59"/>
      <c r="G35" s="59"/>
      <c r="H35" s="59"/>
    </row>
    <row r="36" spans="5:8" ht="12.75">
      <c r="E36" s="105"/>
      <c r="F36" s="59"/>
      <c r="G36" s="59"/>
      <c r="H36" s="59"/>
    </row>
    <row r="37" spans="5:8" ht="12.75">
      <c r="E37" s="105"/>
      <c r="F37" s="59"/>
      <c r="G37" s="59"/>
      <c r="H37" s="59"/>
    </row>
    <row r="38" ht="12.75">
      <c r="E38" s="105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1">
      <selection activeCell="B27" sqref="B27:H27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15"/>
      <c r="H2" s="16" t="s">
        <v>8</v>
      </c>
    </row>
    <row r="3" spans="1:8" s="1" customFormat="1" ht="26.25" thickBot="1">
      <c r="A3" s="88" t="s">
        <v>9</v>
      </c>
      <c r="B3" s="154" t="s">
        <v>51</v>
      </c>
      <c r="C3" s="155"/>
      <c r="D3" s="155"/>
      <c r="E3" s="155"/>
      <c r="F3" s="155"/>
      <c r="G3" s="155"/>
      <c r="H3" s="156"/>
    </row>
    <row r="4" spans="1:8" s="1" customFormat="1" ht="90" thickBot="1">
      <c r="A4" s="89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46</v>
      </c>
      <c r="H4" s="19" t="s">
        <v>17</v>
      </c>
    </row>
    <row r="5" spans="1:8" s="1" customFormat="1" ht="12.75">
      <c r="A5" s="2">
        <v>652</v>
      </c>
      <c r="B5" s="3"/>
      <c r="C5" s="4"/>
      <c r="D5" s="5">
        <v>130000</v>
      </c>
      <c r="E5" s="6"/>
      <c r="F5" s="6"/>
      <c r="G5" s="7"/>
      <c r="H5" s="8"/>
    </row>
    <row r="6" spans="1:8" s="1" customFormat="1" ht="12.75">
      <c r="A6" s="20">
        <v>636</v>
      </c>
      <c r="B6" s="21">
        <v>5409388</v>
      </c>
      <c r="C6" s="22"/>
      <c r="D6" s="22"/>
      <c r="E6" s="22">
        <v>200500</v>
      </c>
      <c r="F6" s="22"/>
      <c r="G6" s="23"/>
      <c r="H6" s="24"/>
    </row>
    <row r="7" spans="1:8" s="1" customFormat="1" ht="12.75">
      <c r="A7" s="20">
        <v>661</v>
      </c>
      <c r="B7" s="21"/>
      <c r="C7" s="22">
        <v>70000</v>
      </c>
      <c r="D7" s="22"/>
      <c r="E7" s="22"/>
      <c r="F7" s="22"/>
      <c r="G7" s="23"/>
      <c r="H7" s="24"/>
    </row>
    <row r="8" spans="1:8" s="1" customFormat="1" ht="12.75">
      <c r="A8" s="20">
        <v>671</v>
      </c>
      <c r="B8" s="21">
        <v>734457.49</v>
      </c>
      <c r="C8" s="22"/>
      <c r="D8" s="22"/>
      <c r="E8" s="22"/>
      <c r="F8" s="22"/>
      <c r="G8" s="23"/>
      <c r="H8" s="24"/>
    </row>
    <row r="9" spans="1:8" s="1" customFormat="1" ht="12.75">
      <c r="A9" s="20">
        <v>922</v>
      </c>
      <c r="B9" s="21">
        <v>40000</v>
      </c>
      <c r="C9" s="22"/>
      <c r="D9" s="22"/>
      <c r="E9" s="22"/>
      <c r="F9" s="22"/>
      <c r="G9" s="23"/>
      <c r="H9" s="24"/>
    </row>
    <row r="10" spans="1:8" s="1" customFormat="1" ht="12.75">
      <c r="A10" s="20"/>
      <c r="B10" s="21"/>
      <c r="C10" s="22"/>
      <c r="D10" s="22"/>
      <c r="E10" s="22"/>
      <c r="F10" s="22"/>
      <c r="G10" s="23"/>
      <c r="H10" s="24"/>
    </row>
    <row r="11" spans="1:8" s="1" customFormat="1" ht="12.75">
      <c r="A11" s="20"/>
      <c r="B11" s="21"/>
      <c r="C11" s="22"/>
      <c r="D11" s="22"/>
      <c r="E11" s="22"/>
      <c r="F11" s="22"/>
      <c r="G11" s="23"/>
      <c r="H11" s="24"/>
    </row>
    <row r="12" spans="1:8" s="1" customFormat="1" ht="12.75">
      <c r="A12" s="20"/>
      <c r="B12" s="21"/>
      <c r="C12" s="22"/>
      <c r="D12" s="22"/>
      <c r="E12" s="22"/>
      <c r="F12" s="22"/>
      <c r="G12" s="23"/>
      <c r="H12" s="24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18</v>
      </c>
      <c r="B14" s="32">
        <f>SUM(B5:B13)</f>
        <v>6183845.49</v>
      </c>
      <c r="C14" s="32">
        <f aca="true" t="shared" si="0" ref="C14:H14">SUM(C5:C13)</f>
        <v>70000</v>
      </c>
      <c r="D14" s="32">
        <f t="shared" si="0"/>
        <v>130000</v>
      </c>
      <c r="E14" s="32">
        <f t="shared" si="0"/>
        <v>200500</v>
      </c>
      <c r="F14" s="32">
        <f t="shared" si="0"/>
        <v>0</v>
      </c>
      <c r="G14" s="32">
        <f t="shared" si="0"/>
        <v>0</v>
      </c>
      <c r="H14" s="32">
        <f t="shared" si="0"/>
        <v>0</v>
      </c>
    </row>
    <row r="15" spans="1:8" s="1" customFormat="1" ht="28.5" customHeight="1" thickBot="1">
      <c r="A15" s="31" t="s">
        <v>52</v>
      </c>
      <c r="B15" s="151">
        <f>B14+C14+D14+E14+F14+G14+H14</f>
        <v>6584345.49</v>
      </c>
      <c r="C15" s="152"/>
      <c r="D15" s="152"/>
      <c r="E15" s="152"/>
      <c r="F15" s="152"/>
      <c r="G15" s="152"/>
      <c r="H15" s="153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90" t="s">
        <v>9</v>
      </c>
      <c r="B17" s="154" t="s">
        <v>54</v>
      </c>
      <c r="C17" s="155"/>
      <c r="D17" s="155"/>
      <c r="E17" s="155"/>
      <c r="F17" s="155"/>
      <c r="G17" s="155"/>
      <c r="H17" s="156"/>
    </row>
    <row r="18" spans="1:8" ht="90" thickBot="1">
      <c r="A18" s="91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46</v>
      </c>
      <c r="H18" s="19" t="s">
        <v>17</v>
      </c>
    </row>
    <row r="19" spans="1:8" ht="12.75">
      <c r="A19" s="2">
        <v>65</v>
      </c>
      <c r="B19" s="3"/>
      <c r="C19" s="4"/>
      <c r="D19" s="5">
        <v>131950</v>
      </c>
      <c r="E19" s="6"/>
      <c r="F19" s="6"/>
      <c r="G19" s="7"/>
      <c r="H19" s="8"/>
    </row>
    <row r="20" spans="1:8" ht="12.75">
      <c r="A20" s="20">
        <v>63</v>
      </c>
      <c r="B20" s="21">
        <v>5490528.82</v>
      </c>
      <c r="C20" s="22"/>
      <c r="D20" s="22"/>
      <c r="E20" s="22">
        <v>203507.5</v>
      </c>
      <c r="F20" s="22"/>
      <c r="G20" s="23"/>
      <c r="H20" s="24"/>
    </row>
    <row r="21" spans="1:8" ht="12.75">
      <c r="A21" s="20">
        <v>66</v>
      </c>
      <c r="B21" s="21"/>
      <c r="C21" s="22">
        <v>71050</v>
      </c>
      <c r="D21" s="22"/>
      <c r="E21" s="22"/>
      <c r="F21" s="22"/>
      <c r="G21" s="23"/>
      <c r="H21" s="24"/>
    </row>
    <row r="22" spans="1:8" ht="12.75">
      <c r="A22" s="20">
        <v>67</v>
      </c>
      <c r="B22" s="21">
        <v>745474.35</v>
      </c>
      <c r="C22" s="22"/>
      <c r="D22" s="22"/>
      <c r="E22" s="22"/>
      <c r="F22" s="22"/>
      <c r="G22" s="23"/>
      <c r="H22" s="24"/>
    </row>
    <row r="23" spans="1:8" ht="12.75">
      <c r="A23" s="20">
        <v>92</v>
      </c>
      <c r="B23" s="21">
        <v>40600</v>
      </c>
      <c r="C23" s="22"/>
      <c r="D23" s="22"/>
      <c r="E23" s="22"/>
      <c r="F23" s="22"/>
      <c r="G23" s="23"/>
      <c r="H23" s="24"/>
    </row>
    <row r="24" spans="1:8" ht="12.75">
      <c r="A24" s="20"/>
      <c r="B24" s="21"/>
      <c r="C24" s="22"/>
      <c r="D24" s="22"/>
      <c r="E24" s="22"/>
      <c r="F24" s="22"/>
      <c r="G24" s="23"/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3.5" thickBot="1">
      <c r="A26" s="25"/>
      <c r="B26" s="21"/>
      <c r="C26" s="22"/>
      <c r="D26" s="22"/>
      <c r="E26" s="22"/>
      <c r="F26" s="22"/>
      <c r="G26" s="23"/>
      <c r="H26" s="24"/>
    </row>
    <row r="27" spans="1:8" s="1" customFormat="1" ht="30" customHeight="1" thickBot="1">
      <c r="A27" s="31" t="s">
        <v>18</v>
      </c>
      <c r="B27" s="32">
        <f>SUM(B19:B26)</f>
        <v>6276603.17</v>
      </c>
      <c r="C27" s="32">
        <f aca="true" t="shared" si="1" ref="C27:H27">SUM(C19:C26)</f>
        <v>71050</v>
      </c>
      <c r="D27" s="32">
        <f t="shared" si="1"/>
        <v>131950</v>
      </c>
      <c r="E27" s="32">
        <f t="shared" si="1"/>
        <v>203507.5</v>
      </c>
      <c r="F27" s="32">
        <f t="shared" si="1"/>
        <v>0</v>
      </c>
      <c r="G27" s="32">
        <f t="shared" si="1"/>
        <v>0</v>
      </c>
      <c r="H27" s="32">
        <f t="shared" si="1"/>
        <v>0</v>
      </c>
    </row>
    <row r="28" spans="1:8" s="1" customFormat="1" ht="28.5" customHeight="1" thickBot="1">
      <c r="A28" s="31" t="s">
        <v>53</v>
      </c>
      <c r="B28" s="151">
        <f>B27+C27+D27+E27+F27+G27+H27</f>
        <v>6683110.67</v>
      </c>
      <c r="C28" s="152"/>
      <c r="D28" s="152"/>
      <c r="E28" s="152"/>
      <c r="F28" s="152"/>
      <c r="G28" s="152"/>
      <c r="H28" s="153"/>
    </row>
    <row r="29" spans="4:5" ht="13.5" thickBot="1">
      <c r="D29" s="35"/>
      <c r="E29" s="36"/>
    </row>
    <row r="30" spans="1:8" ht="26.25" thickBot="1">
      <c r="A30" s="90" t="s">
        <v>9</v>
      </c>
      <c r="B30" s="154" t="s">
        <v>65</v>
      </c>
      <c r="C30" s="155"/>
      <c r="D30" s="155"/>
      <c r="E30" s="155"/>
      <c r="F30" s="155"/>
      <c r="G30" s="155"/>
      <c r="H30" s="156"/>
    </row>
    <row r="31" spans="1:8" ht="90" thickBot="1">
      <c r="A31" s="91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46</v>
      </c>
      <c r="H31" s="19" t="s">
        <v>17</v>
      </c>
    </row>
    <row r="32" spans="1:8" ht="12.75">
      <c r="A32" s="2">
        <v>65</v>
      </c>
      <c r="B32" s="3"/>
      <c r="C32" s="4"/>
      <c r="D32" s="5">
        <v>132210</v>
      </c>
      <c r="E32" s="6"/>
      <c r="F32" s="6"/>
      <c r="G32" s="7"/>
      <c r="H32" s="8"/>
    </row>
    <row r="33" spans="1:8" ht="12.75">
      <c r="A33" s="20">
        <v>63</v>
      </c>
      <c r="B33" s="21">
        <v>5501347.6</v>
      </c>
      <c r="C33" s="22"/>
      <c r="D33" s="22"/>
      <c r="E33" s="22">
        <v>203908.5</v>
      </c>
      <c r="F33" s="22"/>
      <c r="G33" s="23"/>
      <c r="H33" s="24"/>
    </row>
    <row r="34" spans="1:8" ht="12.75">
      <c r="A34" s="20">
        <v>66</v>
      </c>
      <c r="B34" s="21"/>
      <c r="C34" s="22">
        <v>71190</v>
      </c>
      <c r="D34" s="22"/>
      <c r="E34" s="22"/>
      <c r="F34" s="22"/>
      <c r="G34" s="23"/>
      <c r="H34" s="24"/>
    </row>
    <row r="35" spans="1:8" ht="12.75">
      <c r="A35" s="20">
        <v>67</v>
      </c>
      <c r="B35" s="21">
        <v>746943.27</v>
      </c>
      <c r="C35" s="22"/>
      <c r="D35" s="22"/>
      <c r="E35" s="22"/>
      <c r="F35" s="22"/>
      <c r="G35" s="23"/>
      <c r="H35" s="24"/>
    </row>
    <row r="36" spans="1:8" ht="12.75">
      <c r="A36" s="20">
        <v>92</v>
      </c>
      <c r="B36" s="21">
        <v>40680</v>
      </c>
      <c r="C36" s="22"/>
      <c r="D36" s="22"/>
      <c r="E36" s="22"/>
      <c r="F36" s="22"/>
      <c r="G36" s="23"/>
      <c r="H36" s="24"/>
    </row>
    <row r="37" spans="1:8" ht="13.5" customHeight="1">
      <c r="A37" s="20"/>
      <c r="B37" s="21"/>
      <c r="C37" s="22"/>
      <c r="D37" s="22"/>
      <c r="E37" s="22"/>
      <c r="F37" s="22"/>
      <c r="G37" s="23"/>
      <c r="H37" s="24"/>
    </row>
    <row r="38" spans="1:8" ht="13.5" customHeight="1">
      <c r="A38" s="20"/>
      <c r="B38" s="21"/>
      <c r="C38" s="22"/>
      <c r="D38" s="22"/>
      <c r="E38" s="22"/>
      <c r="F38" s="22"/>
      <c r="G38" s="23"/>
      <c r="H38" s="24"/>
    </row>
    <row r="39" spans="1:8" ht="13.5" customHeight="1" thickBot="1">
      <c r="A39" s="25"/>
      <c r="B39" s="21"/>
      <c r="C39" s="22"/>
      <c r="D39" s="22"/>
      <c r="E39" s="22"/>
      <c r="F39" s="22"/>
      <c r="G39" s="23"/>
      <c r="H39" s="24"/>
    </row>
    <row r="40" spans="1:8" s="1" customFormat="1" ht="30" customHeight="1" thickBot="1">
      <c r="A40" s="31" t="s">
        <v>18</v>
      </c>
      <c r="B40" s="32">
        <f>SUM(B32:B39)</f>
        <v>6288970.869999999</v>
      </c>
      <c r="C40" s="32">
        <f aca="true" t="shared" si="2" ref="C40:H40">SUM(C32:C39)</f>
        <v>71190</v>
      </c>
      <c r="D40" s="32">
        <f t="shared" si="2"/>
        <v>132210</v>
      </c>
      <c r="E40" s="32">
        <f t="shared" si="2"/>
        <v>203908.5</v>
      </c>
      <c r="F40" s="32">
        <f t="shared" si="2"/>
        <v>0</v>
      </c>
      <c r="G40" s="32">
        <f t="shared" si="2"/>
        <v>0</v>
      </c>
      <c r="H40" s="32">
        <f t="shared" si="2"/>
        <v>0</v>
      </c>
    </row>
    <row r="41" spans="1:8" s="1" customFormat="1" ht="28.5" customHeight="1" thickBot="1">
      <c r="A41" s="31" t="s">
        <v>55</v>
      </c>
      <c r="B41" s="151">
        <f>B40+C40+D40+E40+F40+G40+H40</f>
        <v>6696279.369999999</v>
      </c>
      <c r="C41" s="152"/>
      <c r="D41" s="152"/>
      <c r="E41" s="152"/>
      <c r="F41" s="152"/>
      <c r="G41" s="152"/>
      <c r="H41" s="153"/>
    </row>
    <row r="42" spans="3:5" ht="13.5" customHeight="1">
      <c r="C42" s="37"/>
      <c r="D42" s="35"/>
      <c r="E42" s="38"/>
    </row>
    <row r="43" spans="3:5" ht="13.5" customHeight="1">
      <c r="C43" s="37"/>
      <c r="D43" s="39"/>
      <c r="E43" s="40"/>
    </row>
    <row r="44" spans="4:5" ht="13.5" customHeight="1">
      <c r="D44" s="41"/>
      <c r="E44" s="42"/>
    </row>
    <row r="45" spans="4:5" ht="13.5" customHeight="1">
      <c r="D45" s="43"/>
      <c r="E45" s="44"/>
    </row>
    <row r="46" spans="4:5" ht="13.5" customHeight="1">
      <c r="D46" s="35"/>
      <c r="E46" s="36"/>
    </row>
    <row r="47" spans="3:5" ht="28.5" customHeight="1">
      <c r="C47" s="37"/>
      <c r="D47" s="35"/>
      <c r="E47" s="45"/>
    </row>
    <row r="48" spans="3:5" ht="13.5" customHeight="1">
      <c r="C48" s="37"/>
      <c r="D48" s="35"/>
      <c r="E48" s="40"/>
    </row>
    <row r="49" spans="4:5" ht="13.5" customHeight="1">
      <c r="D49" s="35"/>
      <c r="E49" s="36"/>
    </row>
    <row r="50" spans="4:5" ht="13.5" customHeight="1">
      <c r="D50" s="35"/>
      <c r="E50" s="44"/>
    </row>
    <row r="51" spans="4:5" ht="13.5" customHeight="1">
      <c r="D51" s="35"/>
      <c r="E51" s="36"/>
    </row>
    <row r="52" spans="4:5" ht="22.5" customHeight="1">
      <c r="D52" s="35"/>
      <c r="E52" s="46"/>
    </row>
    <row r="53" spans="4:5" ht="13.5" customHeight="1">
      <c r="D53" s="41"/>
      <c r="E53" s="42"/>
    </row>
    <row r="54" spans="2:5" ht="13.5" customHeight="1">
      <c r="B54" s="37"/>
      <c r="D54" s="41"/>
      <c r="E54" s="47"/>
    </row>
    <row r="55" spans="3:5" ht="13.5" customHeight="1">
      <c r="C55" s="37"/>
      <c r="D55" s="41"/>
      <c r="E55" s="48"/>
    </row>
    <row r="56" spans="3:5" ht="13.5" customHeight="1">
      <c r="C56" s="37"/>
      <c r="D56" s="43"/>
      <c r="E56" s="40"/>
    </row>
    <row r="57" spans="4:5" ht="13.5" customHeight="1">
      <c r="D57" s="35"/>
      <c r="E57" s="36"/>
    </row>
    <row r="58" spans="2:5" ht="13.5" customHeight="1">
      <c r="B58" s="37"/>
      <c r="D58" s="35"/>
      <c r="E58" s="38"/>
    </row>
    <row r="59" spans="3:5" ht="13.5" customHeight="1">
      <c r="C59" s="37"/>
      <c r="D59" s="35"/>
      <c r="E59" s="47"/>
    </row>
    <row r="60" spans="3:5" ht="13.5" customHeight="1">
      <c r="C60" s="37"/>
      <c r="D60" s="43"/>
      <c r="E60" s="40"/>
    </row>
    <row r="61" spans="4:5" ht="13.5" customHeight="1">
      <c r="D61" s="41"/>
      <c r="E61" s="36"/>
    </row>
    <row r="62" spans="3:5" ht="13.5" customHeight="1">
      <c r="C62" s="37"/>
      <c r="D62" s="41"/>
      <c r="E62" s="47"/>
    </row>
    <row r="63" spans="4:5" ht="22.5" customHeight="1">
      <c r="D63" s="43"/>
      <c r="E63" s="46"/>
    </row>
    <row r="64" spans="4:5" ht="13.5" customHeight="1">
      <c r="D64" s="35"/>
      <c r="E64" s="36"/>
    </row>
    <row r="65" spans="4:5" ht="13.5" customHeight="1">
      <c r="D65" s="43"/>
      <c r="E65" s="40"/>
    </row>
    <row r="66" spans="4:5" ht="13.5" customHeight="1">
      <c r="D66" s="35"/>
      <c r="E66" s="36"/>
    </row>
    <row r="67" spans="4:5" ht="13.5" customHeight="1">
      <c r="D67" s="35"/>
      <c r="E67" s="36"/>
    </row>
    <row r="68" spans="1:5" ht="13.5" customHeight="1">
      <c r="A68" s="37"/>
      <c r="D68" s="49"/>
      <c r="E68" s="47"/>
    </row>
    <row r="69" spans="2:5" ht="13.5" customHeight="1">
      <c r="B69" s="37"/>
      <c r="C69" s="37"/>
      <c r="D69" s="50"/>
      <c r="E69" s="47"/>
    </row>
    <row r="70" spans="2:5" ht="13.5" customHeight="1">
      <c r="B70" s="37"/>
      <c r="C70" s="37"/>
      <c r="D70" s="50"/>
      <c r="E70" s="38"/>
    </row>
    <row r="71" spans="2:5" ht="13.5" customHeight="1">
      <c r="B71" s="37"/>
      <c r="C71" s="37"/>
      <c r="D71" s="43"/>
      <c r="E71" s="44"/>
    </row>
    <row r="72" spans="4:5" ht="12.75">
      <c r="D72" s="35"/>
      <c r="E72" s="36"/>
    </row>
    <row r="73" spans="2:5" ht="12.75">
      <c r="B73" s="37"/>
      <c r="D73" s="35"/>
      <c r="E73" s="47"/>
    </row>
    <row r="74" spans="3:5" ht="12.75">
      <c r="C74" s="37"/>
      <c r="D74" s="35"/>
      <c r="E74" s="38"/>
    </row>
    <row r="75" spans="3:5" ht="12.75">
      <c r="C75" s="37"/>
      <c r="D75" s="43"/>
      <c r="E75" s="40"/>
    </row>
    <row r="76" spans="4:5" ht="12.75">
      <c r="D76" s="35"/>
      <c r="E76" s="36"/>
    </row>
    <row r="77" spans="4:5" ht="12.75">
      <c r="D77" s="35"/>
      <c r="E77" s="36"/>
    </row>
    <row r="78" spans="4:5" ht="12.75">
      <c r="D78" s="51"/>
      <c r="E78" s="52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43"/>
      <c r="E82" s="40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1:5" ht="28.5" customHeight="1">
      <c r="A89" s="53"/>
      <c r="B89" s="53"/>
      <c r="C89" s="53"/>
      <c r="D89" s="54"/>
      <c r="E89" s="55"/>
    </row>
    <row r="90" spans="3:5" ht="12.75">
      <c r="C90" s="37"/>
      <c r="D90" s="35"/>
      <c r="E90" s="38"/>
    </row>
    <row r="91" spans="4:5" ht="12.75">
      <c r="D91" s="56"/>
      <c r="E91" s="57"/>
    </row>
    <row r="92" spans="4:5" ht="12.75">
      <c r="D92" s="35"/>
      <c r="E92" s="36"/>
    </row>
    <row r="93" spans="4:5" ht="12.75">
      <c r="D93" s="51"/>
      <c r="E93" s="52"/>
    </row>
    <row r="94" spans="4:5" ht="12.75">
      <c r="D94" s="51"/>
      <c r="E94" s="52"/>
    </row>
    <row r="95" spans="4:5" ht="12.75">
      <c r="D95" s="35"/>
      <c r="E95" s="36"/>
    </row>
    <row r="96" spans="4:5" ht="12.75">
      <c r="D96" s="43"/>
      <c r="E96" s="40"/>
    </row>
    <row r="97" spans="4:5" ht="12.75">
      <c r="D97" s="35"/>
      <c r="E97" s="36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51"/>
      <c r="E101" s="52"/>
    </row>
    <row r="102" spans="4:5" ht="12.75">
      <c r="D102" s="43"/>
      <c r="E102" s="57"/>
    </row>
    <row r="103" spans="4:5" ht="12.75">
      <c r="D103" s="41"/>
      <c r="E103" s="52"/>
    </row>
    <row r="104" spans="4:5" ht="12.75">
      <c r="D104" s="43"/>
      <c r="E104" s="40"/>
    </row>
    <row r="105" spans="4:5" ht="12.75">
      <c r="D105" s="35"/>
      <c r="E105" s="36"/>
    </row>
    <row r="106" spans="3:5" ht="12.75">
      <c r="C106" s="37"/>
      <c r="D106" s="35"/>
      <c r="E106" s="38"/>
    </row>
    <row r="107" spans="4:5" ht="12.75">
      <c r="D107" s="41"/>
      <c r="E107" s="40"/>
    </row>
    <row r="108" spans="4:5" ht="12.75">
      <c r="D108" s="41"/>
      <c r="E108" s="52"/>
    </row>
    <row r="109" spans="3:5" ht="12.75">
      <c r="C109" s="37"/>
      <c r="D109" s="41"/>
      <c r="E109" s="58"/>
    </row>
    <row r="110" spans="3:5" ht="12.75">
      <c r="C110" s="37"/>
      <c r="D110" s="43"/>
      <c r="E110" s="44"/>
    </row>
    <row r="111" spans="4:5" ht="12.75">
      <c r="D111" s="35"/>
      <c r="E111" s="36"/>
    </row>
    <row r="112" spans="4:5" ht="12.75">
      <c r="D112" s="56"/>
      <c r="E112" s="59"/>
    </row>
    <row r="113" spans="4:5" ht="11.25" customHeight="1">
      <c r="D113" s="51"/>
      <c r="E113" s="52"/>
    </row>
    <row r="114" spans="2:5" ht="24" customHeight="1">
      <c r="B114" s="37"/>
      <c r="D114" s="51"/>
      <c r="E114" s="60"/>
    </row>
    <row r="115" spans="3:5" ht="15" customHeight="1">
      <c r="C115" s="37"/>
      <c r="D115" s="51"/>
      <c r="E115" s="60"/>
    </row>
    <row r="116" spans="4:5" ht="11.25" customHeight="1">
      <c r="D116" s="56"/>
      <c r="E116" s="57"/>
    </row>
    <row r="117" spans="4:5" ht="12.75">
      <c r="D117" s="51"/>
      <c r="E117" s="52"/>
    </row>
    <row r="118" spans="2:5" ht="13.5" customHeight="1">
      <c r="B118" s="37"/>
      <c r="D118" s="51"/>
      <c r="E118" s="61"/>
    </row>
    <row r="119" spans="3:5" ht="12.75" customHeight="1">
      <c r="C119" s="37"/>
      <c r="D119" s="51"/>
      <c r="E119" s="38"/>
    </row>
    <row r="120" spans="3:5" ht="12.75" customHeight="1">
      <c r="C120" s="37"/>
      <c r="D120" s="43"/>
      <c r="E120" s="44"/>
    </row>
    <row r="121" spans="4:5" ht="12.75">
      <c r="D121" s="35"/>
      <c r="E121" s="36"/>
    </row>
    <row r="122" spans="3:5" ht="12.75">
      <c r="C122" s="37"/>
      <c r="D122" s="35"/>
      <c r="E122" s="58"/>
    </row>
    <row r="123" spans="4:5" ht="12.75">
      <c r="D123" s="56"/>
      <c r="E123" s="57"/>
    </row>
    <row r="124" spans="4:5" ht="12.75">
      <c r="D124" s="51"/>
      <c r="E124" s="52"/>
    </row>
    <row r="125" spans="4:5" ht="12.75">
      <c r="D125" s="35"/>
      <c r="E125" s="36"/>
    </row>
    <row r="126" spans="1:5" ht="19.5" customHeight="1">
      <c r="A126" s="62"/>
      <c r="B126" s="12"/>
      <c r="C126" s="12"/>
      <c r="D126" s="12"/>
      <c r="E126" s="47"/>
    </row>
    <row r="127" spans="1:5" ht="15" customHeight="1">
      <c r="A127" s="37"/>
      <c r="D127" s="49"/>
      <c r="E127" s="47"/>
    </row>
    <row r="128" spans="1:5" ht="12.75">
      <c r="A128" s="37"/>
      <c r="B128" s="37"/>
      <c r="D128" s="49"/>
      <c r="E128" s="38"/>
    </row>
    <row r="129" spans="3:5" ht="12.75">
      <c r="C129" s="37"/>
      <c r="D129" s="35"/>
      <c r="E129" s="47"/>
    </row>
    <row r="130" spans="4:5" ht="12.75">
      <c r="D130" s="39"/>
      <c r="E130" s="40"/>
    </row>
    <row r="131" spans="2:5" ht="12.75">
      <c r="B131" s="37"/>
      <c r="D131" s="35"/>
      <c r="E131" s="38"/>
    </row>
    <row r="132" spans="3:5" ht="12.75">
      <c r="C132" s="37"/>
      <c r="D132" s="35"/>
      <c r="E132" s="38"/>
    </row>
    <row r="133" spans="4:5" ht="12.75">
      <c r="D133" s="43"/>
      <c r="E133" s="44"/>
    </row>
    <row r="134" spans="3:5" ht="22.5" customHeight="1">
      <c r="C134" s="37"/>
      <c r="D134" s="35"/>
      <c r="E134" s="45"/>
    </row>
    <row r="135" spans="4:5" ht="12.75">
      <c r="D135" s="35"/>
      <c r="E135" s="44"/>
    </row>
    <row r="136" spans="2:5" ht="12.75">
      <c r="B136" s="37"/>
      <c r="D136" s="41"/>
      <c r="E136" s="47"/>
    </row>
    <row r="137" spans="3:5" ht="12.75">
      <c r="C137" s="37"/>
      <c r="D137" s="41"/>
      <c r="E137" s="48"/>
    </row>
    <row r="138" spans="4:5" ht="12.75">
      <c r="D138" s="43"/>
      <c r="E138" s="40"/>
    </row>
    <row r="139" spans="1:5" ht="13.5" customHeight="1">
      <c r="A139" s="37"/>
      <c r="D139" s="49"/>
      <c r="E139" s="47"/>
    </row>
    <row r="140" spans="2:5" ht="13.5" customHeight="1">
      <c r="B140" s="37"/>
      <c r="D140" s="35"/>
      <c r="E140" s="47"/>
    </row>
    <row r="141" spans="3:5" ht="13.5" customHeight="1">
      <c r="C141" s="37"/>
      <c r="D141" s="35"/>
      <c r="E141" s="38"/>
    </row>
    <row r="142" spans="3:5" ht="12.75">
      <c r="C142" s="37"/>
      <c r="D142" s="43"/>
      <c r="E142" s="40"/>
    </row>
    <row r="143" spans="3:5" ht="12.75">
      <c r="C143" s="37"/>
      <c r="D143" s="35"/>
      <c r="E143" s="38"/>
    </row>
    <row r="144" spans="4:5" ht="12.75">
      <c r="D144" s="56"/>
      <c r="E144" s="57"/>
    </row>
    <row r="145" spans="3:5" ht="12.75">
      <c r="C145" s="37"/>
      <c r="D145" s="41"/>
      <c r="E145" s="58"/>
    </row>
    <row r="146" spans="3:5" ht="12.75">
      <c r="C146" s="37"/>
      <c r="D146" s="43"/>
      <c r="E146" s="44"/>
    </row>
    <row r="147" spans="4:5" ht="12.75">
      <c r="D147" s="56"/>
      <c r="E147" s="63"/>
    </row>
    <row r="148" spans="2:5" ht="12.75">
      <c r="B148" s="37"/>
      <c r="D148" s="51"/>
      <c r="E148" s="61"/>
    </row>
    <row r="149" spans="3:5" ht="12.75">
      <c r="C149" s="37"/>
      <c r="D149" s="51"/>
      <c r="E149" s="38"/>
    </row>
    <row r="150" spans="3:5" ht="12.75">
      <c r="C150" s="37"/>
      <c r="D150" s="43"/>
      <c r="E150" s="44"/>
    </row>
    <row r="151" spans="3:5" ht="12.75">
      <c r="C151" s="37"/>
      <c r="D151" s="43"/>
      <c r="E151" s="44"/>
    </row>
    <row r="152" spans="4:5" ht="12.75">
      <c r="D152" s="35"/>
      <c r="E152" s="36"/>
    </row>
    <row r="153" spans="1:5" s="64" customFormat="1" ht="18" customHeight="1">
      <c r="A153" s="157"/>
      <c r="B153" s="158"/>
      <c r="C153" s="158"/>
      <c r="D153" s="158"/>
      <c r="E153" s="158"/>
    </row>
    <row r="154" spans="1:5" ht="28.5" customHeight="1">
      <c r="A154" s="53"/>
      <c r="B154" s="53"/>
      <c r="C154" s="53"/>
      <c r="D154" s="54"/>
      <c r="E154" s="55"/>
    </row>
    <row r="156" spans="1:5" ht="15.75">
      <c r="A156" s="66"/>
      <c r="B156" s="37"/>
      <c r="C156" s="37"/>
      <c r="D156" s="67"/>
      <c r="E156" s="11"/>
    </row>
    <row r="157" spans="1:5" ht="12.75">
      <c r="A157" s="37"/>
      <c r="B157" s="37"/>
      <c r="C157" s="37"/>
      <c r="D157" s="67"/>
      <c r="E157" s="11"/>
    </row>
    <row r="158" spans="1:5" ht="17.25" customHeight="1">
      <c r="A158" s="37"/>
      <c r="B158" s="37"/>
      <c r="C158" s="37"/>
      <c r="D158" s="67"/>
      <c r="E158" s="11"/>
    </row>
    <row r="159" spans="1:5" ht="13.5" customHeight="1">
      <c r="A159" s="37"/>
      <c r="B159" s="37"/>
      <c r="C159" s="37"/>
      <c r="D159" s="67"/>
      <c r="E159" s="11"/>
    </row>
    <row r="160" spans="1:5" ht="12.75">
      <c r="A160" s="37"/>
      <c r="B160" s="37"/>
      <c r="C160" s="37"/>
      <c r="D160" s="67"/>
      <c r="E160" s="11"/>
    </row>
    <row r="161" spans="1:3" ht="12.75">
      <c r="A161" s="37"/>
      <c r="B161" s="37"/>
      <c r="C161" s="37"/>
    </row>
    <row r="162" spans="1:5" ht="12.75">
      <c r="A162" s="37"/>
      <c r="B162" s="37"/>
      <c r="C162" s="37"/>
      <c r="D162" s="67"/>
      <c r="E162" s="11"/>
    </row>
    <row r="163" spans="1:5" ht="12.75">
      <c r="A163" s="37"/>
      <c r="B163" s="37"/>
      <c r="C163" s="37"/>
      <c r="D163" s="67"/>
      <c r="E163" s="68"/>
    </row>
    <row r="164" spans="1:5" ht="12.75">
      <c r="A164" s="37"/>
      <c r="B164" s="37"/>
      <c r="C164" s="37"/>
      <c r="D164" s="67"/>
      <c r="E164" s="11"/>
    </row>
    <row r="165" spans="1:5" ht="22.5" customHeight="1">
      <c r="A165" s="37"/>
      <c r="B165" s="37"/>
      <c r="C165" s="37"/>
      <c r="D165" s="67"/>
      <c r="E165" s="45"/>
    </row>
    <row r="166" spans="4:5" ht="22.5" customHeight="1">
      <c r="D166" s="43"/>
      <c r="E166" s="4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0"/>
  <sheetViews>
    <sheetView tabSelected="1" zoomScalePageLayoutView="0" workbookViewId="0" topLeftCell="A52">
      <selection activeCell="D82" sqref="D82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28125" style="108" customWidth="1"/>
    <col min="4" max="4" width="11.421875" style="108" bestFit="1" customWidth="1"/>
    <col min="5" max="5" width="12.421875" style="108" bestFit="1" customWidth="1"/>
    <col min="6" max="6" width="14.140625" style="108" bestFit="1" customWidth="1"/>
    <col min="7" max="7" width="8.140625" style="108" customWidth="1"/>
    <col min="8" max="8" width="7.57421875" style="108" bestFit="1" customWidth="1"/>
    <col min="9" max="9" width="14.28125" style="108" customWidth="1"/>
    <col min="10" max="10" width="10.00390625" style="108" bestFit="1" customWidth="1"/>
    <col min="11" max="11" width="11.28125" style="108" customWidth="1"/>
    <col min="12" max="13" width="12.28125" style="108" bestFit="1" customWidth="1"/>
    <col min="14" max="16384" width="11.421875" style="9" customWidth="1"/>
  </cols>
  <sheetData>
    <row r="1" spans="1:13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s="11" customFormat="1" ht="67.5">
      <c r="A2" s="10" t="s">
        <v>20</v>
      </c>
      <c r="B2" s="10" t="s">
        <v>21</v>
      </c>
      <c r="C2" s="106" t="s">
        <v>66</v>
      </c>
      <c r="D2" s="107" t="s">
        <v>11</v>
      </c>
      <c r="E2" s="107" t="s">
        <v>12</v>
      </c>
      <c r="F2" s="107" t="s">
        <v>13</v>
      </c>
      <c r="G2" s="107" t="s">
        <v>14</v>
      </c>
      <c r="H2" s="107" t="s">
        <v>22</v>
      </c>
      <c r="I2" s="107" t="s">
        <v>16</v>
      </c>
      <c r="J2" s="107" t="s">
        <v>17</v>
      </c>
      <c r="K2" s="107" t="s">
        <v>59</v>
      </c>
      <c r="L2" s="106" t="s">
        <v>67</v>
      </c>
      <c r="M2" s="106" t="s">
        <v>68</v>
      </c>
    </row>
    <row r="3" spans="1:13" ht="12.75">
      <c r="A3" s="83"/>
      <c r="B3" s="14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11" customFormat="1" ht="12.75">
      <c r="A4" s="83"/>
      <c r="B4" s="85" t="s">
        <v>40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>
      <c r="A5" s="83"/>
      <c r="B5" s="14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11" customFormat="1" ht="13.5" thickBot="1">
      <c r="A6" s="83"/>
      <c r="B6" s="86" t="s">
        <v>44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11" customFormat="1" ht="26.25" customHeight="1">
      <c r="A7" s="111" t="s">
        <v>43</v>
      </c>
      <c r="B7" s="112" t="s">
        <v>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s="11" customFormat="1" ht="12.75">
      <c r="A8" s="121">
        <v>3</v>
      </c>
      <c r="B8" s="122" t="s">
        <v>23</v>
      </c>
      <c r="C8" s="123">
        <f>C9+C13</f>
        <v>5303500</v>
      </c>
      <c r="D8" s="123">
        <f aca="true" t="shared" si="0" ref="D8:M8">D9+D13</f>
        <v>5303500</v>
      </c>
      <c r="E8" s="123">
        <f t="shared" si="0"/>
        <v>0</v>
      </c>
      <c r="F8" s="123">
        <f t="shared" si="0"/>
        <v>0</v>
      </c>
      <c r="G8" s="123">
        <f t="shared" si="0"/>
        <v>0</v>
      </c>
      <c r="H8" s="123">
        <f t="shared" si="0"/>
        <v>0</v>
      </c>
      <c r="I8" s="123">
        <f t="shared" si="0"/>
        <v>0</v>
      </c>
      <c r="J8" s="123">
        <f t="shared" si="0"/>
        <v>0</v>
      </c>
      <c r="K8" s="123"/>
      <c r="L8" s="123">
        <f t="shared" si="0"/>
        <v>5383052.5</v>
      </c>
      <c r="M8" s="123">
        <f t="shared" si="0"/>
        <v>5393659.5</v>
      </c>
    </row>
    <row r="9" spans="1:13" s="11" customFormat="1" ht="12.75">
      <c r="A9" s="121">
        <v>31</v>
      </c>
      <c r="B9" s="122" t="s">
        <v>24</v>
      </c>
      <c r="C9" s="123">
        <f>SUM(C10:C12)</f>
        <v>5050000</v>
      </c>
      <c r="D9" s="123">
        <f aca="true" t="shared" si="1" ref="D9:M9">SUM(D10:D12)</f>
        <v>5050000</v>
      </c>
      <c r="E9" s="123">
        <f t="shared" si="1"/>
        <v>0</v>
      </c>
      <c r="F9" s="123">
        <f t="shared" si="1"/>
        <v>0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3">
        <f t="shared" si="1"/>
        <v>0</v>
      </c>
      <c r="K9" s="123"/>
      <c r="L9" s="123">
        <f t="shared" si="1"/>
        <v>5125750</v>
      </c>
      <c r="M9" s="123">
        <f t="shared" si="1"/>
        <v>5135850</v>
      </c>
    </row>
    <row r="10" spans="1:13" ht="12.75">
      <c r="A10" s="115">
        <v>311</v>
      </c>
      <c r="B10" s="109" t="s">
        <v>25</v>
      </c>
      <c r="C10" s="110">
        <v>4200000</v>
      </c>
      <c r="D10" s="110">
        <v>4200000</v>
      </c>
      <c r="E10" s="110"/>
      <c r="F10" s="110"/>
      <c r="G10" s="110"/>
      <c r="H10" s="110"/>
      <c r="I10" s="110"/>
      <c r="J10" s="110"/>
      <c r="K10" s="110"/>
      <c r="L10" s="110">
        <v>4263000</v>
      </c>
      <c r="M10" s="116">
        <v>4271400</v>
      </c>
    </row>
    <row r="11" spans="1:13" ht="12.75">
      <c r="A11" s="115">
        <v>312</v>
      </c>
      <c r="B11" s="109" t="s">
        <v>26</v>
      </c>
      <c r="C11" s="110">
        <v>200000</v>
      </c>
      <c r="D11" s="110">
        <v>200000</v>
      </c>
      <c r="E11" s="110"/>
      <c r="F11" s="110"/>
      <c r="G11" s="110"/>
      <c r="H11" s="110"/>
      <c r="I11" s="110"/>
      <c r="J11" s="110"/>
      <c r="K11" s="110"/>
      <c r="L11" s="110">
        <v>203000</v>
      </c>
      <c r="M11" s="116">
        <v>203400</v>
      </c>
    </row>
    <row r="12" spans="1:13" ht="12.75">
      <c r="A12" s="115">
        <v>313</v>
      </c>
      <c r="B12" s="109" t="s">
        <v>27</v>
      </c>
      <c r="C12" s="110">
        <v>650000</v>
      </c>
      <c r="D12" s="110">
        <v>650000</v>
      </c>
      <c r="E12" s="110"/>
      <c r="F12" s="110"/>
      <c r="G12" s="110"/>
      <c r="H12" s="110"/>
      <c r="I12" s="110"/>
      <c r="J12" s="110"/>
      <c r="K12" s="110"/>
      <c r="L12" s="110">
        <v>659750</v>
      </c>
      <c r="M12" s="116">
        <v>661050</v>
      </c>
    </row>
    <row r="13" spans="1:13" s="11" customFormat="1" ht="12.75">
      <c r="A13" s="121">
        <v>32</v>
      </c>
      <c r="B13" s="122" t="s">
        <v>28</v>
      </c>
      <c r="C13" s="123">
        <f>SUM(C14:C17)</f>
        <v>253500</v>
      </c>
      <c r="D13" s="123">
        <f aca="true" t="shared" si="2" ref="D13:M13">SUM(D14:D17)</f>
        <v>253500</v>
      </c>
      <c r="E13" s="123">
        <f t="shared" si="2"/>
        <v>0</v>
      </c>
      <c r="F13" s="123">
        <f t="shared" si="2"/>
        <v>0</v>
      </c>
      <c r="G13" s="123">
        <f t="shared" si="2"/>
        <v>0</v>
      </c>
      <c r="H13" s="123">
        <f t="shared" si="2"/>
        <v>0</v>
      </c>
      <c r="I13" s="123">
        <f t="shared" si="2"/>
        <v>0</v>
      </c>
      <c r="J13" s="123">
        <f t="shared" si="2"/>
        <v>0</v>
      </c>
      <c r="K13" s="123"/>
      <c r="L13" s="123">
        <f t="shared" si="2"/>
        <v>257302.5</v>
      </c>
      <c r="M13" s="123">
        <f t="shared" si="2"/>
        <v>257809.5</v>
      </c>
    </row>
    <row r="14" spans="1:13" ht="12.75">
      <c r="A14" s="115">
        <v>321</v>
      </c>
      <c r="B14" s="109" t="s">
        <v>29</v>
      </c>
      <c r="C14" s="110">
        <v>230000</v>
      </c>
      <c r="D14" s="110">
        <v>230000</v>
      </c>
      <c r="E14" s="110"/>
      <c r="F14" s="110"/>
      <c r="G14" s="110"/>
      <c r="H14" s="110"/>
      <c r="I14" s="110"/>
      <c r="J14" s="110"/>
      <c r="K14" s="110"/>
      <c r="L14" s="110">
        <v>233450</v>
      </c>
      <c r="M14" s="116">
        <v>233910</v>
      </c>
    </row>
    <row r="15" spans="1:13" ht="12.75">
      <c r="A15" s="115">
        <v>322</v>
      </c>
      <c r="B15" s="109" t="s">
        <v>30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6"/>
    </row>
    <row r="16" spans="1:13" ht="12.75">
      <c r="A16" s="115">
        <v>323</v>
      </c>
      <c r="B16" s="109" t="s">
        <v>31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6"/>
    </row>
    <row r="17" spans="1:13" ht="12.75">
      <c r="A17" s="115">
        <v>329</v>
      </c>
      <c r="B17" s="109" t="s">
        <v>32</v>
      </c>
      <c r="C17" s="110">
        <v>23500</v>
      </c>
      <c r="D17" s="110">
        <v>23500</v>
      </c>
      <c r="E17" s="110"/>
      <c r="F17" s="110"/>
      <c r="G17" s="110"/>
      <c r="H17" s="110"/>
      <c r="I17" s="110"/>
      <c r="J17" s="110"/>
      <c r="K17" s="110"/>
      <c r="L17" s="110">
        <v>23852.5</v>
      </c>
      <c r="M17" s="116">
        <v>23899.5</v>
      </c>
    </row>
    <row r="18" spans="1:13" s="11" customFormat="1" ht="12.75">
      <c r="A18" s="121">
        <v>34</v>
      </c>
      <c r="B18" s="122" t="s">
        <v>33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</row>
    <row r="19" spans="1:13" ht="12.75">
      <c r="A19" s="115">
        <v>343</v>
      </c>
      <c r="B19" s="109" t="s">
        <v>34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6"/>
    </row>
    <row r="20" spans="1:17" s="11" customFormat="1" ht="25.5">
      <c r="A20" s="121">
        <v>4</v>
      </c>
      <c r="B20" s="122" t="s">
        <v>36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P20" s="61"/>
      <c r="Q20" s="61"/>
    </row>
    <row r="21" spans="1:13" s="11" customFormat="1" ht="25.5">
      <c r="A21" s="121">
        <v>42</v>
      </c>
      <c r="B21" s="122" t="s">
        <v>37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</row>
    <row r="22" spans="1:13" ht="12.75">
      <c r="A22" s="115">
        <v>422</v>
      </c>
      <c r="B22" s="109" t="s">
        <v>35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6"/>
    </row>
    <row r="23" spans="1:16" ht="26.25" thickBot="1">
      <c r="A23" s="117">
        <v>424</v>
      </c>
      <c r="B23" s="118" t="s">
        <v>38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P23" s="59"/>
    </row>
    <row r="24" spans="1:13" ht="12.75">
      <c r="A24" s="83"/>
      <c r="B24" s="1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3.5" thickBot="1">
      <c r="A25" s="83"/>
      <c r="B25" s="1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s="11" customFormat="1" ht="26.25" customHeight="1">
      <c r="A26" s="111" t="s">
        <v>43</v>
      </c>
      <c r="B26" s="112" t="s">
        <v>57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s="11" customFormat="1" ht="12.75">
      <c r="A27" s="121">
        <v>3</v>
      </c>
      <c r="B27" s="122" t="s">
        <v>23</v>
      </c>
      <c r="C27" s="123">
        <f>C32+C37</f>
        <v>734457.49</v>
      </c>
      <c r="D27" s="123">
        <f aca="true" t="shared" si="3" ref="D27:M27">D32+D37</f>
        <v>734457.49</v>
      </c>
      <c r="E27" s="123">
        <f t="shared" si="3"/>
        <v>0</v>
      </c>
      <c r="F27" s="123">
        <f t="shared" si="3"/>
        <v>0</v>
      </c>
      <c r="G27" s="123">
        <f t="shared" si="3"/>
        <v>0</v>
      </c>
      <c r="H27" s="123">
        <f t="shared" si="3"/>
        <v>0</v>
      </c>
      <c r="I27" s="123">
        <f t="shared" si="3"/>
        <v>0</v>
      </c>
      <c r="J27" s="123">
        <f t="shared" si="3"/>
        <v>0</v>
      </c>
      <c r="K27" s="123"/>
      <c r="L27" s="123">
        <f t="shared" si="3"/>
        <v>745474.35</v>
      </c>
      <c r="M27" s="123">
        <f t="shared" si="3"/>
        <v>746943.27</v>
      </c>
    </row>
    <row r="28" spans="1:13" s="11" customFormat="1" ht="12.75">
      <c r="A28" s="121">
        <v>31</v>
      </c>
      <c r="B28" s="122" t="s">
        <v>24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</row>
    <row r="29" spans="1:13" ht="12.75">
      <c r="A29" s="115">
        <v>311</v>
      </c>
      <c r="B29" s="109" t="s">
        <v>25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6"/>
    </row>
    <row r="30" spans="1:13" ht="12.75">
      <c r="A30" s="115">
        <v>312</v>
      </c>
      <c r="B30" s="109" t="s">
        <v>26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6"/>
    </row>
    <row r="31" spans="1:13" ht="12.75">
      <c r="A31" s="115">
        <v>313</v>
      </c>
      <c r="B31" s="109" t="s">
        <v>27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6"/>
    </row>
    <row r="32" spans="1:13" s="11" customFormat="1" ht="12.75">
      <c r="A32" s="121">
        <v>32</v>
      </c>
      <c r="B32" s="122" t="s">
        <v>28</v>
      </c>
      <c r="C32" s="123">
        <f>SUM(C33:C36)</f>
        <v>733957.49</v>
      </c>
      <c r="D32" s="123">
        <f aca="true" t="shared" si="4" ref="D32:M32">SUM(D33:D36)</f>
        <v>733957.49</v>
      </c>
      <c r="E32" s="123">
        <f t="shared" si="4"/>
        <v>0</v>
      </c>
      <c r="F32" s="123">
        <f t="shared" si="4"/>
        <v>0</v>
      </c>
      <c r="G32" s="123">
        <f t="shared" si="4"/>
        <v>0</v>
      </c>
      <c r="H32" s="123">
        <f t="shared" si="4"/>
        <v>0</v>
      </c>
      <c r="I32" s="123">
        <f t="shared" si="4"/>
        <v>0</v>
      </c>
      <c r="J32" s="123">
        <f t="shared" si="4"/>
        <v>0</v>
      </c>
      <c r="K32" s="123"/>
      <c r="L32" s="123">
        <f t="shared" si="4"/>
        <v>744966.85</v>
      </c>
      <c r="M32" s="123">
        <f t="shared" si="4"/>
        <v>746434.77</v>
      </c>
    </row>
    <row r="33" spans="1:13" ht="12.75">
      <c r="A33" s="115">
        <v>321</v>
      </c>
      <c r="B33" s="109" t="s">
        <v>29</v>
      </c>
      <c r="C33" s="110">
        <v>19000</v>
      </c>
      <c r="D33" s="110">
        <v>19000</v>
      </c>
      <c r="E33" s="110"/>
      <c r="F33" s="110"/>
      <c r="G33" s="110"/>
      <c r="H33" s="110"/>
      <c r="I33" s="110"/>
      <c r="J33" s="110"/>
      <c r="K33" s="110"/>
      <c r="L33" s="110">
        <v>19285</v>
      </c>
      <c r="M33" s="116">
        <v>19323</v>
      </c>
    </row>
    <row r="34" spans="1:13" ht="12.75">
      <c r="A34" s="115">
        <v>322</v>
      </c>
      <c r="B34" s="109" t="s">
        <v>30</v>
      </c>
      <c r="C34" s="110">
        <v>250000</v>
      </c>
      <c r="D34" s="110">
        <v>250000</v>
      </c>
      <c r="E34" s="110"/>
      <c r="F34" s="110"/>
      <c r="G34" s="110"/>
      <c r="H34" s="110"/>
      <c r="I34" s="110"/>
      <c r="J34" s="110"/>
      <c r="K34" s="110"/>
      <c r="L34" s="110">
        <v>253750</v>
      </c>
      <c r="M34" s="116">
        <v>254250</v>
      </c>
    </row>
    <row r="35" spans="1:13" ht="12.75">
      <c r="A35" s="115">
        <v>323</v>
      </c>
      <c r="B35" s="109" t="s">
        <v>31</v>
      </c>
      <c r="C35" s="110">
        <v>456957.49</v>
      </c>
      <c r="D35" s="110">
        <v>456957.49</v>
      </c>
      <c r="E35" s="110"/>
      <c r="F35" s="110"/>
      <c r="G35" s="110"/>
      <c r="H35" s="110"/>
      <c r="I35" s="110"/>
      <c r="J35" s="110"/>
      <c r="K35" s="110"/>
      <c r="L35" s="110">
        <v>463811.85</v>
      </c>
      <c r="M35" s="116">
        <v>464725.77</v>
      </c>
    </row>
    <row r="36" spans="1:13" ht="12.75">
      <c r="A36" s="115">
        <v>329</v>
      </c>
      <c r="B36" s="109" t="s">
        <v>32</v>
      </c>
      <c r="C36" s="110">
        <v>8000</v>
      </c>
      <c r="D36" s="110">
        <v>8000</v>
      </c>
      <c r="E36" s="110"/>
      <c r="F36" s="110"/>
      <c r="G36" s="110"/>
      <c r="H36" s="110"/>
      <c r="I36" s="110"/>
      <c r="J36" s="110"/>
      <c r="K36" s="110"/>
      <c r="L36" s="110">
        <v>8120</v>
      </c>
      <c r="M36" s="116">
        <v>8136</v>
      </c>
    </row>
    <row r="37" spans="1:13" s="11" customFormat="1" ht="12.75">
      <c r="A37" s="121">
        <v>34</v>
      </c>
      <c r="B37" s="122" t="s">
        <v>33</v>
      </c>
      <c r="C37" s="123">
        <f>SUM(C38)</f>
        <v>500</v>
      </c>
      <c r="D37" s="123">
        <f aca="true" t="shared" si="5" ref="D37:M37">SUM(D38)</f>
        <v>500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  <c r="I37" s="123">
        <f t="shared" si="5"/>
        <v>0</v>
      </c>
      <c r="J37" s="123">
        <f t="shared" si="5"/>
        <v>0</v>
      </c>
      <c r="K37" s="123"/>
      <c r="L37" s="123">
        <f t="shared" si="5"/>
        <v>507.5</v>
      </c>
      <c r="M37" s="123">
        <f t="shared" si="5"/>
        <v>508.5</v>
      </c>
    </row>
    <row r="38" spans="1:13" ht="13.5" thickBot="1">
      <c r="A38" s="117">
        <v>343</v>
      </c>
      <c r="B38" s="118" t="s">
        <v>34</v>
      </c>
      <c r="C38" s="119">
        <v>500</v>
      </c>
      <c r="D38" s="119">
        <v>500</v>
      </c>
      <c r="E38" s="119"/>
      <c r="F38" s="119"/>
      <c r="G38" s="119"/>
      <c r="H38" s="119"/>
      <c r="I38" s="119"/>
      <c r="J38" s="119"/>
      <c r="K38" s="119"/>
      <c r="L38" s="119">
        <v>507.5</v>
      </c>
      <c r="M38" s="120">
        <v>508.5</v>
      </c>
    </row>
    <row r="39" spans="1:13" ht="13.5" thickBot="1">
      <c r="A39" s="83"/>
      <c r="B39" s="1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s="11" customFormat="1" ht="29.25" customHeight="1">
      <c r="A40" s="111" t="s">
        <v>43</v>
      </c>
      <c r="B40" s="112" t="s">
        <v>58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</row>
    <row r="41" spans="1:13" s="11" customFormat="1" ht="12.75">
      <c r="A41" s="121">
        <v>3</v>
      </c>
      <c r="B41" s="122" t="s">
        <v>23</v>
      </c>
      <c r="C41" s="123">
        <f>SUM(C46)</f>
        <v>125000</v>
      </c>
      <c r="D41" s="123">
        <f aca="true" t="shared" si="6" ref="D41:M41">SUM(D46)</f>
        <v>0</v>
      </c>
      <c r="E41" s="123">
        <f t="shared" si="6"/>
        <v>0</v>
      </c>
      <c r="F41" s="123">
        <f t="shared" si="6"/>
        <v>120000</v>
      </c>
      <c r="G41" s="123">
        <f t="shared" si="6"/>
        <v>0</v>
      </c>
      <c r="H41" s="123">
        <f t="shared" si="6"/>
        <v>0</v>
      </c>
      <c r="I41" s="123">
        <f t="shared" si="6"/>
        <v>0</v>
      </c>
      <c r="J41" s="123">
        <f t="shared" si="6"/>
        <v>0</v>
      </c>
      <c r="K41" s="123">
        <f t="shared" si="6"/>
        <v>5000</v>
      </c>
      <c r="L41" s="123">
        <f t="shared" si="6"/>
        <v>126875</v>
      </c>
      <c r="M41" s="123">
        <f t="shared" si="6"/>
        <v>127125</v>
      </c>
    </row>
    <row r="42" spans="1:13" s="11" customFormat="1" ht="12.75">
      <c r="A42" s="121">
        <v>31</v>
      </c>
      <c r="B42" s="122" t="s">
        <v>24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4"/>
    </row>
    <row r="43" spans="1:13" ht="12.75">
      <c r="A43" s="115">
        <v>311</v>
      </c>
      <c r="B43" s="109" t="s">
        <v>25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6"/>
    </row>
    <row r="44" spans="1:13" ht="12.75">
      <c r="A44" s="115">
        <v>312</v>
      </c>
      <c r="B44" s="109" t="s">
        <v>26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6"/>
    </row>
    <row r="45" spans="1:13" ht="12.75">
      <c r="A45" s="115">
        <v>313</v>
      </c>
      <c r="B45" s="109" t="s">
        <v>27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6"/>
    </row>
    <row r="46" spans="1:13" s="11" customFormat="1" ht="12.75">
      <c r="A46" s="121">
        <v>32</v>
      </c>
      <c r="B46" s="122" t="s">
        <v>28</v>
      </c>
      <c r="C46" s="123">
        <f>SUM(C47:C50)</f>
        <v>125000</v>
      </c>
      <c r="D46" s="123">
        <f aca="true" t="shared" si="7" ref="D46:M46">SUM(D47:D50)</f>
        <v>0</v>
      </c>
      <c r="E46" s="123">
        <f t="shared" si="7"/>
        <v>0</v>
      </c>
      <c r="F46" s="123">
        <f t="shared" si="7"/>
        <v>120000</v>
      </c>
      <c r="G46" s="123">
        <f t="shared" si="7"/>
        <v>0</v>
      </c>
      <c r="H46" s="123">
        <f t="shared" si="7"/>
        <v>0</v>
      </c>
      <c r="I46" s="123">
        <f t="shared" si="7"/>
        <v>0</v>
      </c>
      <c r="J46" s="123">
        <f t="shared" si="7"/>
        <v>0</v>
      </c>
      <c r="K46" s="123">
        <f t="shared" si="7"/>
        <v>5000</v>
      </c>
      <c r="L46" s="123">
        <f t="shared" si="7"/>
        <v>126875</v>
      </c>
      <c r="M46" s="123">
        <f t="shared" si="7"/>
        <v>127125</v>
      </c>
    </row>
    <row r="47" spans="1:13" ht="12.75">
      <c r="A47" s="115">
        <v>321</v>
      </c>
      <c r="B47" s="109" t="s">
        <v>29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6"/>
    </row>
    <row r="48" spans="1:13" ht="12.75">
      <c r="A48" s="115">
        <v>322</v>
      </c>
      <c r="B48" s="109" t="s">
        <v>30</v>
      </c>
      <c r="C48" s="110">
        <v>125000</v>
      </c>
      <c r="D48" s="110"/>
      <c r="E48" s="110"/>
      <c r="F48" s="110">
        <v>120000</v>
      </c>
      <c r="G48" s="110"/>
      <c r="H48" s="110"/>
      <c r="I48" s="110"/>
      <c r="J48" s="110"/>
      <c r="K48" s="110">
        <v>5000</v>
      </c>
      <c r="L48" s="110">
        <v>126875</v>
      </c>
      <c r="M48" s="116">
        <v>127125</v>
      </c>
    </row>
    <row r="49" spans="1:13" ht="12.75">
      <c r="A49" s="115">
        <v>323</v>
      </c>
      <c r="B49" s="109" t="s">
        <v>31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6"/>
    </row>
    <row r="50" spans="1:13" ht="12.75">
      <c r="A50" s="115">
        <v>329</v>
      </c>
      <c r="B50" s="109" t="s">
        <v>32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6"/>
    </row>
    <row r="51" spans="1:13" s="11" customFormat="1" ht="12.75">
      <c r="A51" s="121">
        <v>34</v>
      </c>
      <c r="B51" s="122" t="s">
        <v>33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</row>
    <row r="52" spans="1:13" ht="13.5" thickBot="1">
      <c r="A52" s="117">
        <v>343</v>
      </c>
      <c r="B52" s="118" t="s">
        <v>34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13" ht="12.75">
      <c r="A53" s="83"/>
      <c r="B53" s="14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3.5" thickBot="1">
      <c r="A54" s="83"/>
      <c r="B54" s="14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s="11" customFormat="1" ht="24.75" customHeight="1">
      <c r="A55" s="111" t="s">
        <v>43</v>
      </c>
      <c r="B55" s="112" t="s">
        <v>60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4"/>
    </row>
    <row r="56" spans="1:13" s="11" customFormat="1" ht="12.75">
      <c r="A56" s="121">
        <v>3</v>
      </c>
      <c r="B56" s="122" t="s">
        <v>23</v>
      </c>
      <c r="C56" s="123">
        <f>C57+C61+C68</f>
        <v>304388</v>
      </c>
      <c r="D56" s="123">
        <f aca="true" t="shared" si="8" ref="D56:K56">D57+D61</f>
        <v>3888</v>
      </c>
      <c r="E56" s="123">
        <f t="shared" si="8"/>
        <v>70000</v>
      </c>
      <c r="F56" s="123">
        <f t="shared" si="8"/>
        <v>10000</v>
      </c>
      <c r="G56" s="123">
        <f t="shared" si="8"/>
        <v>95500</v>
      </c>
      <c r="H56" s="123">
        <f t="shared" si="8"/>
        <v>0</v>
      </c>
      <c r="I56" s="123">
        <f t="shared" si="8"/>
        <v>0</v>
      </c>
      <c r="J56" s="123">
        <f t="shared" si="8"/>
        <v>0</v>
      </c>
      <c r="K56" s="123">
        <f t="shared" si="8"/>
        <v>25000</v>
      </c>
      <c r="L56" s="123">
        <f>L57+L61+L68</f>
        <v>308953.82</v>
      </c>
      <c r="M56" s="124">
        <f>M57+M61+M68</f>
        <v>309562.6</v>
      </c>
    </row>
    <row r="57" spans="1:13" s="11" customFormat="1" ht="12.75">
      <c r="A57" s="121">
        <v>31</v>
      </c>
      <c r="B57" s="122" t="s">
        <v>24</v>
      </c>
      <c r="C57" s="123">
        <f>SUM(C58:C60)</f>
        <v>3888</v>
      </c>
      <c r="D57" s="123">
        <f aca="true" t="shared" si="9" ref="D57:M57">SUM(D58:D60)</f>
        <v>3888</v>
      </c>
      <c r="E57" s="123">
        <f t="shared" si="9"/>
        <v>0</v>
      </c>
      <c r="F57" s="123">
        <f t="shared" si="9"/>
        <v>0</v>
      </c>
      <c r="G57" s="123">
        <f t="shared" si="9"/>
        <v>0</v>
      </c>
      <c r="H57" s="123">
        <f t="shared" si="9"/>
        <v>0</v>
      </c>
      <c r="I57" s="123">
        <f t="shared" si="9"/>
        <v>0</v>
      </c>
      <c r="J57" s="123">
        <f t="shared" si="9"/>
        <v>0</v>
      </c>
      <c r="K57" s="123">
        <f t="shared" si="9"/>
        <v>0</v>
      </c>
      <c r="L57" s="123">
        <f t="shared" si="9"/>
        <v>3946.32</v>
      </c>
      <c r="M57" s="124">
        <f t="shared" si="9"/>
        <v>3954.1</v>
      </c>
    </row>
    <row r="58" spans="1:13" ht="12.75">
      <c r="A58" s="115">
        <v>311</v>
      </c>
      <c r="B58" s="109" t="s">
        <v>25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6"/>
    </row>
    <row r="59" spans="1:13" ht="12.75">
      <c r="A59" s="115">
        <v>312</v>
      </c>
      <c r="B59" s="109" t="s">
        <v>26</v>
      </c>
      <c r="C59" s="110">
        <v>3888</v>
      </c>
      <c r="D59" s="110">
        <v>3888</v>
      </c>
      <c r="E59" s="110"/>
      <c r="F59" s="110"/>
      <c r="G59" s="110"/>
      <c r="H59" s="110"/>
      <c r="I59" s="110"/>
      <c r="J59" s="110"/>
      <c r="K59" s="110">
        <v>0</v>
      </c>
      <c r="L59" s="110">
        <v>3946.32</v>
      </c>
      <c r="M59" s="116">
        <v>3954.1</v>
      </c>
    </row>
    <row r="60" spans="1:13" ht="12.75">
      <c r="A60" s="115">
        <v>313</v>
      </c>
      <c r="B60" s="109" t="s">
        <v>27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6"/>
    </row>
    <row r="61" spans="1:13" s="11" customFormat="1" ht="12.75">
      <c r="A61" s="121">
        <v>32</v>
      </c>
      <c r="B61" s="122" t="s">
        <v>28</v>
      </c>
      <c r="C61" s="123">
        <f>SUM(C62:C65)</f>
        <v>200500</v>
      </c>
      <c r="D61" s="123">
        <f aca="true" t="shared" si="10" ref="D61:M61">SUM(D62:D65)</f>
        <v>0</v>
      </c>
      <c r="E61" s="123">
        <f t="shared" si="10"/>
        <v>70000</v>
      </c>
      <c r="F61" s="123">
        <f t="shared" si="10"/>
        <v>10000</v>
      </c>
      <c r="G61" s="123">
        <f t="shared" si="10"/>
        <v>95500</v>
      </c>
      <c r="H61" s="123">
        <f t="shared" si="10"/>
        <v>0</v>
      </c>
      <c r="I61" s="123">
        <f t="shared" si="10"/>
        <v>0</v>
      </c>
      <c r="J61" s="123">
        <f t="shared" si="10"/>
        <v>0</v>
      </c>
      <c r="K61" s="123">
        <f t="shared" si="10"/>
        <v>25000</v>
      </c>
      <c r="L61" s="123">
        <f t="shared" si="10"/>
        <v>203507.5</v>
      </c>
      <c r="M61" s="124">
        <f t="shared" si="10"/>
        <v>203908.5</v>
      </c>
    </row>
    <row r="62" spans="1:13" ht="12.75">
      <c r="A62" s="115">
        <v>321</v>
      </c>
      <c r="B62" s="109" t="s">
        <v>29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6"/>
    </row>
    <row r="63" spans="1:13" ht="12.75">
      <c r="A63" s="115">
        <v>322</v>
      </c>
      <c r="B63" s="109" t="s">
        <v>30</v>
      </c>
      <c r="C63" s="110">
        <f>SUM(D63:K63)</f>
        <v>75000</v>
      </c>
      <c r="D63" s="110"/>
      <c r="E63" s="110">
        <v>40000</v>
      </c>
      <c r="F63" s="110"/>
      <c r="G63" s="110">
        <v>20000</v>
      </c>
      <c r="H63" s="110"/>
      <c r="I63" s="110"/>
      <c r="J63" s="110"/>
      <c r="K63" s="110">
        <v>15000</v>
      </c>
      <c r="L63" s="110">
        <v>76125</v>
      </c>
      <c r="M63" s="116">
        <v>76275</v>
      </c>
    </row>
    <row r="64" spans="1:13" ht="12.75">
      <c r="A64" s="115">
        <v>323</v>
      </c>
      <c r="B64" s="109" t="s">
        <v>31</v>
      </c>
      <c r="C64" s="110">
        <f>SUM(D64:K64)</f>
        <v>85000</v>
      </c>
      <c r="D64" s="110"/>
      <c r="E64" s="110">
        <v>30000</v>
      </c>
      <c r="F64" s="110">
        <v>5000</v>
      </c>
      <c r="G64" s="110">
        <v>40000</v>
      </c>
      <c r="H64" s="110"/>
      <c r="I64" s="110"/>
      <c r="J64" s="110"/>
      <c r="K64" s="110">
        <v>10000</v>
      </c>
      <c r="L64" s="110">
        <v>86275</v>
      </c>
      <c r="M64" s="116">
        <v>86445</v>
      </c>
    </row>
    <row r="65" spans="1:13" ht="12.75">
      <c r="A65" s="115">
        <v>329</v>
      </c>
      <c r="B65" s="109" t="s">
        <v>32</v>
      </c>
      <c r="C65" s="110">
        <f>SUM(D65:K65)</f>
        <v>40500</v>
      </c>
      <c r="D65" s="110"/>
      <c r="E65" s="110"/>
      <c r="F65" s="110">
        <v>5000</v>
      </c>
      <c r="G65" s="110">
        <v>35500</v>
      </c>
      <c r="H65" s="110"/>
      <c r="I65" s="110"/>
      <c r="J65" s="110"/>
      <c r="K65" s="110"/>
      <c r="L65" s="110">
        <v>41107.5</v>
      </c>
      <c r="M65" s="116">
        <v>41188.5</v>
      </c>
    </row>
    <row r="66" spans="1:13" s="11" customFormat="1" ht="12.75">
      <c r="A66" s="121">
        <v>34</v>
      </c>
      <c r="B66" s="122" t="s">
        <v>33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4"/>
    </row>
    <row r="67" spans="1:13" ht="12.75">
      <c r="A67" s="115">
        <v>343</v>
      </c>
      <c r="B67" s="109" t="s">
        <v>34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6"/>
    </row>
    <row r="68" spans="1:13" ht="25.5">
      <c r="A68" s="121">
        <v>372</v>
      </c>
      <c r="B68" s="122" t="s">
        <v>69</v>
      </c>
      <c r="C68" s="123">
        <v>100000</v>
      </c>
      <c r="D68" s="125"/>
      <c r="E68" s="125"/>
      <c r="F68" s="125"/>
      <c r="G68" s="123">
        <v>100000</v>
      </c>
      <c r="H68" s="125"/>
      <c r="I68" s="125"/>
      <c r="J68" s="125"/>
      <c r="K68" s="125"/>
      <c r="L68" s="123">
        <v>101500</v>
      </c>
      <c r="M68" s="124">
        <v>101700</v>
      </c>
    </row>
    <row r="69" spans="1:13" ht="12.75">
      <c r="A69" s="115"/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6"/>
    </row>
    <row r="70" spans="1:13" s="11" customFormat="1" ht="25.5">
      <c r="A70" s="121">
        <v>4</v>
      </c>
      <c r="B70" s="122" t="s">
        <v>36</v>
      </c>
      <c r="C70" s="123">
        <f>SUM(C71)</f>
        <v>117000</v>
      </c>
      <c r="D70" s="123">
        <f aca="true" t="shared" si="11" ref="D70:M70">SUM(D71)</f>
        <v>102000</v>
      </c>
      <c r="E70" s="123">
        <f t="shared" si="11"/>
        <v>0</v>
      </c>
      <c r="F70" s="123">
        <f t="shared" si="11"/>
        <v>0</v>
      </c>
      <c r="G70" s="123">
        <f t="shared" si="11"/>
        <v>5000</v>
      </c>
      <c r="H70" s="123">
        <f t="shared" si="11"/>
        <v>0</v>
      </c>
      <c r="I70" s="123">
        <f t="shared" si="11"/>
        <v>0</v>
      </c>
      <c r="J70" s="123">
        <f t="shared" si="11"/>
        <v>0</v>
      </c>
      <c r="K70" s="123">
        <f t="shared" si="11"/>
        <v>10000</v>
      </c>
      <c r="L70" s="123">
        <f t="shared" si="11"/>
        <v>118755</v>
      </c>
      <c r="M70" s="124">
        <f t="shared" si="11"/>
        <v>118989</v>
      </c>
    </row>
    <row r="71" spans="1:13" s="11" customFormat="1" ht="25.5">
      <c r="A71" s="121">
        <v>42</v>
      </c>
      <c r="B71" s="122" t="s">
        <v>37</v>
      </c>
      <c r="C71" s="123">
        <f>SUM(D71:K71)</f>
        <v>117000</v>
      </c>
      <c r="D71" s="123">
        <f aca="true" t="shared" si="12" ref="D71:M71">SUM(D72:D73)</f>
        <v>102000</v>
      </c>
      <c r="E71" s="123">
        <f t="shared" si="12"/>
        <v>0</v>
      </c>
      <c r="F71" s="123">
        <f t="shared" si="12"/>
        <v>0</v>
      </c>
      <c r="G71" s="123">
        <f t="shared" si="12"/>
        <v>5000</v>
      </c>
      <c r="H71" s="123">
        <f t="shared" si="12"/>
        <v>0</v>
      </c>
      <c r="I71" s="123">
        <f t="shared" si="12"/>
        <v>0</v>
      </c>
      <c r="J71" s="123">
        <f t="shared" si="12"/>
        <v>0</v>
      </c>
      <c r="K71" s="123">
        <f>SUM(K72:K73)</f>
        <v>10000</v>
      </c>
      <c r="L71" s="123">
        <f t="shared" si="12"/>
        <v>118755</v>
      </c>
      <c r="M71" s="124">
        <f t="shared" si="12"/>
        <v>118989</v>
      </c>
    </row>
    <row r="72" spans="1:13" ht="12.75">
      <c r="A72" s="115">
        <v>422</v>
      </c>
      <c r="B72" s="109" t="s">
        <v>35</v>
      </c>
      <c r="C72" s="110">
        <v>10000</v>
      </c>
      <c r="D72" s="110"/>
      <c r="E72" s="110"/>
      <c r="F72" s="110"/>
      <c r="G72" s="110"/>
      <c r="H72" s="110"/>
      <c r="I72" s="110"/>
      <c r="K72" s="110">
        <v>10000</v>
      </c>
      <c r="L72" s="110">
        <v>10150</v>
      </c>
      <c r="M72" s="116">
        <v>10170</v>
      </c>
    </row>
    <row r="73" spans="1:13" ht="26.25" thickBot="1">
      <c r="A73" s="117">
        <v>424</v>
      </c>
      <c r="B73" s="118" t="s">
        <v>38</v>
      </c>
      <c r="C73" s="119">
        <v>5000</v>
      </c>
      <c r="D73" s="119">
        <v>102000</v>
      </c>
      <c r="E73" s="119"/>
      <c r="F73" s="119"/>
      <c r="G73" s="119">
        <v>5000</v>
      </c>
      <c r="H73" s="119"/>
      <c r="I73" s="119"/>
      <c r="J73" s="119"/>
      <c r="K73" s="119"/>
      <c r="L73" s="119">
        <v>108605</v>
      </c>
      <c r="M73" s="120">
        <v>108819</v>
      </c>
    </row>
    <row r="74" spans="1:13" ht="12.75">
      <c r="A74" s="83"/>
      <c r="B74" s="14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s="11" customFormat="1" ht="12.75" customHeight="1">
      <c r="A75" s="93"/>
      <c r="B75" s="86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s="11" customFormat="1" ht="12.75">
      <c r="A76" s="83"/>
      <c r="B76" s="86"/>
      <c r="C76" s="160">
        <f>C70+C56+C41+C27+C8</f>
        <v>6584345.49</v>
      </c>
      <c r="D76" s="160">
        <f aca="true" t="shared" si="13" ref="D76:M76">D70+D56+D41+D27+D8</f>
        <v>6143845.49</v>
      </c>
      <c r="E76" s="160">
        <f t="shared" si="13"/>
        <v>70000</v>
      </c>
      <c r="F76" s="160">
        <f t="shared" si="13"/>
        <v>130000</v>
      </c>
      <c r="G76" s="160">
        <f t="shared" si="13"/>
        <v>100500</v>
      </c>
      <c r="H76" s="160">
        <f t="shared" si="13"/>
        <v>0</v>
      </c>
      <c r="I76" s="160">
        <f t="shared" si="13"/>
        <v>0</v>
      </c>
      <c r="J76" s="160">
        <f t="shared" si="13"/>
        <v>0</v>
      </c>
      <c r="K76" s="160">
        <f t="shared" si="13"/>
        <v>40000</v>
      </c>
      <c r="L76" s="160">
        <f t="shared" si="13"/>
        <v>6683110.67</v>
      </c>
      <c r="M76" s="160">
        <f t="shared" si="13"/>
        <v>6696279.37</v>
      </c>
    </row>
    <row r="77" spans="1:13" s="11" customFormat="1" ht="12.75">
      <c r="A77" s="83"/>
      <c r="B77" s="86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2.75">
      <c r="A78" s="82"/>
      <c r="B78" s="14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2.75">
      <c r="A79" s="82"/>
      <c r="B79" s="14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ht="12.75">
      <c r="A80" s="82"/>
      <c r="B80" s="14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s="11" customFormat="1" ht="12.75">
      <c r="A81" s="83"/>
      <c r="B81" s="86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2.75">
      <c r="A82" s="82"/>
      <c r="B82" s="14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12.75">
      <c r="A83" s="82"/>
      <c r="B83" s="14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82"/>
      <c r="B84" s="14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82"/>
      <c r="B85" s="14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s="11" customFormat="1" ht="12.75">
      <c r="A86" s="83"/>
      <c r="B86" s="86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2.75">
      <c r="A87" s="82"/>
      <c r="B87" s="1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s="11" customFormat="1" ht="12.75">
      <c r="A88" s="83"/>
      <c r="B88" s="86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2.75">
      <c r="A89" s="82"/>
      <c r="B89" s="14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s="11" customFormat="1" ht="12.75">
      <c r="A90" s="83"/>
      <c r="B90" s="86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 s="11" customFormat="1" ht="12.75">
      <c r="A91" s="83"/>
      <c r="B91" s="86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 ht="12.75" customHeight="1">
      <c r="A92" s="82"/>
      <c r="B92" s="14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82"/>
      <c r="B93" s="14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83"/>
      <c r="B94" s="14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s="11" customFormat="1" ht="12.75">
      <c r="A95" s="93"/>
      <c r="B95" s="86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 s="11" customFormat="1" ht="12.75">
      <c r="A96" s="83"/>
      <c r="B96" s="86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1:13" s="11" customFormat="1" ht="12.75">
      <c r="A97" s="83"/>
      <c r="B97" s="86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1:13" ht="12.75">
      <c r="A98" s="82"/>
      <c r="B98" s="14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82"/>
      <c r="B99" s="14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82"/>
      <c r="B100" s="14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s="11" customFormat="1" ht="12.75">
      <c r="A101" s="83"/>
      <c r="B101" s="86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1:13" ht="12.75">
      <c r="A102" s="82"/>
      <c r="B102" s="14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82"/>
      <c r="B103" s="14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82"/>
      <c r="B104" s="14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82"/>
      <c r="B105" s="14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s="11" customFormat="1" ht="12.75">
      <c r="A106" s="83"/>
      <c r="B106" s="86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1:13" ht="12.75">
      <c r="A107" s="82"/>
      <c r="B107" s="14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s="11" customFormat="1" ht="12.75">
      <c r="A108" s="83"/>
      <c r="B108" s="86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 s="11" customFormat="1" ht="12.75">
      <c r="A109" s="83"/>
      <c r="B109" s="86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ht="12.75">
      <c r="A110" s="82"/>
      <c r="B110" s="14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s="11" customFormat="1" ht="12.75">
      <c r="A111" s="83"/>
      <c r="B111" s="86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 ht="12.75">
      <c r="A112" s="82"/>
      <c r="B112" s="14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82"/>
      <c r="B113" s="14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83"/>
      <c r="B114" s="14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83"/>
      <c r="B115" s="14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2.75">
      <c r="A116" s="83"/>
      <c r="B116" s="14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83"/>
      <c r="B117" s="14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2.75">
      <c r="A118" s="83"/>
      <c r="B118" s="14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12.75">
      <c r="A119" s="83"/>
      <c r="B119" s="14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2.75">
      <c r="A120" s="83"/>
      <c r="B120" s="14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2.75">
      <c r="A121" s="83"/>
      <c r="B121" s="14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2.75">
      <c r="A122" s="83"/>
      <c r="B122" s="14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2.75">
      <c r="A123" s="83"/>
      <c r="B123" s="14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12.75">
      <c r="A124" s="83"/>
      <c r="B124" s="14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2.75">
      <c r="A125" s="83"/>
      <c r="B125" s="14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12.75">
      <c r="A126" s="83"/>
      <c r="B126" s="14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12.75">
      <c r="A127" s="83"/>
      <c r="B127" s="14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2.75">
      <c r="A128" s="83"/>
      <c r="B128" s="14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2.75">
      <c r="A129" s="83"/>
      <c r="B129" s="14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2.75">
      <c r="A130" s="83"/>
      <c r="B130" s="14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2.75">
      <c r="A131" s="83"/>
      <c r="B131" s="14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12.75">
      <c r="A132" s="83"/>
      <c r="B132" s="14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2.75">
      <c r="A133" s="83"/>
      <c r="B133" s="14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12.75">
      <c r="A134" s="83"/>
      <c r="B134" s="14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13" ht="12.75">
      <c r="A135" s="83"/>
      <c r="B135" s="14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ht="12.75">
      <c r="A136" s="83"/>
      <c r="B136" s="14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ht="12.75">
      <c r="A137" s="83"/>
      <c r="B137" s="14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ht="12.75">
      <c r="A138" s="83"/>
      <c r="B138" s="14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ht="12.75">
      <c r="A139" s="83"/>
      <c r="B139" s="14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ht="12.75">
      <c r="A140" s="83"/>
      <c r="B140" s="14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ht="12.75">
      <c r="A141" s="83"/>
      <c r="B141" s="14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2.75">
      <c r="A142" s="83"/>
      <c r="B142" s="14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12.75">
      <c r="A143" s="83"/>
      <c r="B143" s="14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2.75">
      <c r="A144" s="83"/>
      <c r="B144" s="14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2.75">
      <c r="A145" s="83"/>
      <c r="B145" s="14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ht="12.75">
      <c r="A146" s="83"/>
      <c r="B146" s="14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ht="12.75">
      <c r="A147" s="83"/>
      <c r="B147" s="14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2.75">
      <c r="A148" s="83"/>
      <c r="B148" s="14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ht="12.75">
      <c r="A149" s="83"/>
      <c r="B149" s="14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t="12.75">
      <c r="A150" s="83"/>
      <c r="B150" s="14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ht="12.75">
      <c r="A151" s="83"/>
      <c r="B151" s="14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12.75">
      <c r="A152" s="83"/>
      <c r="B152" s="14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ht="12.75">
      <c r="A153" s="83"/>
      <c r="B153" s="14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ht="12.75">
      <c r="A154" s="83"/>
      <c r="B154" s="14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83"/>
      <c r="B155" s="14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1:13" ht="12.75">
      <c r="A156" s="83"/>
      <c r="B156" s="14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83"/>
      <c r="B157" s="14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83"/>
      <c r="B158" s="14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ht="12.75">
      <c r="A159" s="83"/>
      <c r="B159" s="14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ht="12.75">
      <c r="A160" s="83"/>
      <c r="B160" s="14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2.75">
      <c r="A161" s="83"/>
      <c r="B161" s="14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ht="12.75">
      <c r="A162" s="83"/>
      <c r="B162" s="14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ht="12.75">
      <c r="A163" s="83"/>
      <c r="B163" s="14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3" ht="12.75">
      <c r="A164" s="83"/>
      <c r="B164" s="14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1:13" ht="12.75">
      <c r="A165" s="83"/>
      <c r="B165" s="14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ht="12.75">
      <c r="A166" s="83"/>
      <c r="B166" s="14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1:13" ht="12.75">
      <c r="A167" s="83"/>
      <c r="B167" s="14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ht="12.75">
      <c r="A168" s="83"/>
      <c r="B168" s="14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ht="12.75">
      <c r="A169" s="83"/>
      <c r="B169" s="14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ht="12.75">
      <c r="A170" s="83"/>
      <c r="B170" s="14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12.75">
      <c r="A171" s="83"/>
      <c r="B171" s="14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 ht="12.75">
      <c r="A172" s="83"/>
      <c r="B172" s="14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ht="12.75">
      <c r="A173" s="83"/>
      <c r="B173" s="14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13" ht="12.75">
      <c r="A174" s="83"/>
      <c r="B174" s="14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1:13" ht="12.75">
      <c r="A175" s="83"/>
      <c r="B175" s="14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1:13" ht="12.75">
      <c r="A176" s="83"/>
      <c r="B176" s="14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1:13" ht="12.75">
      <c r="A177" s="83"/>
      <c r="B177" s="14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ht="12.75">
      <c r="A178" s="83"/>
      <c r="B178" s="14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83"/>
      <c r="B179" s="14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83"/>
      <c r="B180" s="14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83"/>
      <c r="B181" s="14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83"/>
      <c r="B182" s="14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83"/>
      <c r="B183" s="14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83"/>
      <c r="B184" s="14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83"/>
      <c r="B185" s="14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83"/>
      <c r="B186" s="14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1:13" ht="12.75">
      <c r="A187" s="83"/>
      <c r="B187" s="14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1:13" ht="12.75">
      <c r="A188" s="83"/>
      <c r="B188" s="14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1:13" ht="12.75">
      <c r="A189" s="83"/>
      <c r="B189" s="14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1:13" ht="12.75">
      <c r="A190" s="83"/>
      <c r="B190" s="14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2.75">
      <c r="A191" s="83"/>
      <c r="B191" s="14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1:13" ht="12.75">
      <c r="A192" s="83"/>
      <c r="B192" s="14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 ht="12.75">
      <c r="A193" s="83"/>
      <c r="B193" s="14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ht="12.75">
      <c r="A194" s="83"/>
      <c r="B194" s="14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 ht="12.75">
      <c r="A195" s="83"/>
      <c r="B195" s="14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 ht="12.75">
      <c r="A196" s="83"/>
      <c r="B196" s="14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 ht="12.75">
      <c r="A197" s="83"/>
      <c r="B197" s="14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ht="12.75">
      <c r="A198" s="83"/>
      <c r="B198" s="14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 ht="12.75">
      <c r="A199" s="83"/>
      <c r="B199" s="14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 ht="12.75">
      <c r="A200" s="83"/>
      <c r="B200" s="14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13" ht="12.75">
      <c r="A201" s="83"/>
      <c r="B201" s="14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1:13" ht="12.75">
      <c r="A202" s="83"/>
      <c r="B202" s="14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</row>
    <row r="203" spans="1:13" ht="12.75">
      <c r="A203" s="83"/>
      <c r="B203" s="14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</row>
    <row r="204" spans="1:13" ht="12.75">
      <c r="A204" s="83"/>
      <c r="B204" s="14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 ht="12.75">
      <c r="A205" s="83"/>
      <c r="B205" s="14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1:13" ht="12.75">
      <c r="A206" s="83"/>
      <c r="B206" s="14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1:13" ht="12.75">
      <c r="A207" s="83"/>
      <c r="B207" s="14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</row>
    <row r="208" spans="1:13" ht="12.75">
      <c r="A208" s="83"/>
      <c r="B208" s="14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1:13" ht="12.75">
      <c r="A209" s="83"/>
      <c r="B209" s="14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3" ht="12.75">
      <c r="A210" s="83"/>
      <c r="B210" s="14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1:13" ht="12.75">
      <c r="A211" s="83"/>
      <c r="B211" s="14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1:13" ht="12.75">
      <c r="A212" s="83"/>
      <c r="B212" s="14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1:13" ht="12.75">
      <c r="A213" s="83"/>
      <c r="B213" s="14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1:13" ht="12.75">
      <c r="A214" s="83"/>
      <c r="B214" s="14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1:13" ht="12.75">
      <c r="A215" s="83"/>
      <c r="B215" s="14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spans="1:13" ht="12.75">
      <c r="A216" s="83"/>
      <c r="B216" s="14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 ht="12.75">
      <c r="A217" s="83"/>
      <c r="B217" s="14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1:13" ht="12.75">
      <c r="A218" s="83"/>
      <c r="B218" s="14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1:13" ht="12.75">
      <c r="A219" s="83"/>
      <c r="B219" s="14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spans="1:13" ht="12.75">
      <c r="A220" s="83"/>
      <c r="B220" s="14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</row>
    <row r="221" spans="1:13" ht="12.75">
      <c r="A221" s="83"/>
      <c r="B221" s="14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</row>
    <row r="222" spans="1:13" ht="12.75">
      <c r="A222" s="83"/>
      <c r="B222" s="14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1:13" ht="12.75">
      <c r="A223" s="83"/>
      <c r="B223" s="14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</row>
    <row r="224" spans="1:13" ht="12.75">
      <c r="A224" s="83"/>
      <c r="B224" s="14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</row>
    <row r="225" spans="1:13" ht="12.75">
      <c r="A225" s="83"/>
      <c r="B225" s="14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ht="12.75">
      <c r="A226" s="83"/>
      <c r="B226" s="14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</row>
    <row r="227" spans="1:13" ht="12.75">
      <c r="A227" s="83"/>
      <c r="B227" s="14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 ht="12.75">
      <c r="A228" s="83"/>
      <c r="B228" s="14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</row>
    <row r="229" spans="1:13" ht="12.75">
      <c r="A229" s="83"/>
      <c r="B229" s="14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</row>
    <row r="230" spans="1:13" ht="12.75">
      <c r="A230" s="83"/>
      <c r="B230" s="14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</row>
    <row r="231" spans="1:13" ht="12.75">
      <c r="A231" s="83"/>
      <c r="B231" s="14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  <row r="232" spans="1:13" ht="12.75">
      <c r="A232" s="83"/>
      <c r="B232" s="14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</row>
    <row r="233" spans="1:13" ht="12.75">
      <c r="A233" s="83"/>
      <c r="B233" s="14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</row>
    <row r="234" spans="1:13" ht="12.75">
      <c r="A234" s="83"/>
      <c r="B234" s="14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</row>
    <row r="235" spans="1:13" ht="12.75">
      <c r="A235" s="83"/>
      <c r="B235" s="14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1:13" ht="12.75">
      <c r="A236" s="83"/>
      <c r="B236" s="14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1:13" ht="12.75">
      <c r="A237" s="83"/>
      <c r="B237" s="14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1:13" ht="12.75">
      <c r="A238" s="83"/>
      <c r="B238" s="14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 ht="12.75">
      <c r="A239" s="83"/>
      <c r="B239" s="14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1:13" ht="12.75">
      <c r="A240" s="83"/>
      <c r="B240" s="14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</row>
    <row r="241" spans="1:13" ht="12.75">
      <c r="A241" s="83"/>
      <c r="B241" s="14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</row>
    <row r="242" spans="1:13" ht="12.75">
      <c r="A242" s="83"/>
      <c r="B242" s="14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</row>
    <row r="243" spans="1:13" ht="12.75">
      <c r="A243" s="83"/>
      <c r="B243" s="14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</row>
    <row r="244" spans="1:13" ht="12.75">
      <c r="A244" s="83"/>
      <c r="B244" s="14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</row>
    <row r="245" spans="1:13" ht="12.75">
      <c r="A245" s="83"/>
      <c r="B245" s="14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1:13" ht="12.75">
      <c r="A246" s="83"/>
      <c r="B246" s="14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</row>
    <row r="247" spans="1:13" ht="12.75">
      <c r="A247" s="83"/>
      <c r="B247" s="14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</row>
    <row r="248" spans="1:13" ht="12.75">
      <c r="A248" s="83"/>
      <c r="B248" s="14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</row>
    <row r="249" spans="1:13" ht="12.75">
      <c r="A249" s="83"/>
      <c r="B249" s="14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 ht="12.75">
      <c r="A250" s="83"/>
      <c r="B250" s="14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</row>
    <row r="251" spans="1:13" ht="12.75">
      <c r="A251" s="83"/>
      <c r="B251" s="14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</row>
    <row r="252" spans="1:13" ht="12.75">
      <c r="A252" s="83"/>
      <c r="B252" s="14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</row>
    <row r="253" spans="1:13" ht="12.75">
      <c r="A253" s="83"/>
      <c r="B253" s="14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</row>
    <row r="254" spans="1:13" ht="12.75">
      <c r="A254" s="83"/>
      <c r="B254" s="14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</row>
    <row r="255" spans="1:13" ht="12.75">
      <c r="A255" s="83"/>
      <c r="B255" s="14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</row>
    <row r="256" spans="1:13" ht="12.75">
      <c r="A256" s="83"/>
      <c r="B256" s="14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</row>
    <row r="257" spans="1:13" ht="12.75">
      <c r="A257" s="83"/>
      <c r="B257" s="14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</row>
    <row r="258" spans="1:13" ht="12.75">
      <c r="A258" s="83"/>
      <c r="B258" s="14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  <row r="259" spans="1:13" ht="12.75">
      <c r="A259" s="83"/>
      <c r="B259" s="14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1:13" ht="12.75">
      <c r="A260" s="83"/>
      <c r="B260" s="14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 ht="12.75">
      <c r="A261" s="83"/>
      <c r="B261" s="14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</row>
    <row r="262" spans="1:13" ht="12.75">
      <c r="A262" s="83"/>
      <c r="B262" s="14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</row>
    <row r="263" spans="1:13" ht="12.75">
      <c r="A263" s="83"/>
      <c r="B263" s="14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</row>
    <row r="264" spans="1:13" ht="12.75">
      <c r="A264" s="83"/>
      <c r="B264" s="14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</row>
    <row r="265" spans="1:13" ht="12.75">
      <c r="A265" s="83"/>
      <c r="B265" s="14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</row>
    <row r="266" spans="1:13" ht="12.75">
      <c r="A266" s="83"/>
      <c r="B266" s="14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</row>
    <row r="267" spans="1:13" ht="12.75">
      <c r="A267" s="83"/>
      <c r="B267" s="14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</row>
    <row r="268" spans="1:13" ht="12.75">
      <c r="A268" s="83"/>
      <c r="B268" s="14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1:13" ht="12.75">
      <c r="A269" s="83"/>
      <c r="B269" s="14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</row>
    <row r="270" spans="1:13" ht="12.75">
      <c r="A270" s="83"/>
      <c r="B270" s="14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</row>
    <row r="271" spans="1:13" ht="12.75">
      <c r="A271" s="83"/>
      <c r="B271" s="14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 ht="12.75">
      <c r="A272" s="83"/>
      <c r="B272" s="14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</row>
    <row r="273" spans="1:13" ht="12.75">
      <c r="A273" s="83"/>
      <c r="B273" s="14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</row>
    <row r="274" spans="1:13" ht="12.75">
      <c r="A274" s="83"/>
      <c r="B274" s="14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</row>
    <row r="275" spans="1:13" ht="12.75">
      <c r="A275" s="83"/>
      <c r="B275" s="14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1:13" ht="12.75">
      <c r="A276" s="83"/>
      <c r="B276" s="14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</row>
    <row r="277" spans="1:13" ht="12.75">
      <c r="A277" s="83"/>
      <c r="B277" s="14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</row>
    <row r="278" spans="1:13" ht="12.75">
      <c r="A278" s="83"/>
      <c r="B278" s="14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</row>
    <row r="279" spans="1:13" ht="12.75">
      <c r="A279" s="83"/>
      <c r="B279" s="14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</row>
    <row r="280" spans="1:13" ht="12.75">
      <c r="A280" s="83"/>
      <c r="B280" s="14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</row>
    <row r="281" spans="1:13" ht="12.75">
      <c r="A281" s="83"/>
      <c r="B281" s="14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</row>
    <row r="282" spans="1:13" ht="12.75">
      <c r="A282" s="83"/>
      <c r="B282" s="14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 ht="12.75">
      <c r="A283" s="83"/>
      <c r="B283" s="14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</row>
    <row r="284" spans="1:13" ht="12.75">
      <c r="A284" s="83"/>
      <c r="B284" s="14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</row>
    <row r="285" spans="1:13" ht="12.75">
      <c r="A285" s="83"/>
      <c r="B285" s="14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</row>
    <row r="286" spans="1:13" ht="12.75">
      <c r="A286" s="83"/>
      <c r="B286" s="14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</row>
    <row r="287" spans="1:13" ht="12.75">
      <c r="A287" s="83"/>
      <c r="B287" s="14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</row>
    <row r="288" spans="1:13" ht="12.75">
      <c r="A288" s="83"/>
      <c r="B288" s="14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</row>
    <row r="289" spans="1:13" ht="12.75">
      <c r="A289" s="83"/>
      <c r="B289" s="14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</row>
    <row r="290" spans="1:13" ht="12.75">
      <c r="A290" s="83"/>
      <c r="B290" s="14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</row>
    <row r="291" spans="1:13" ht="12.75">
      <c r="A291" s="83"/>
      <c r="B291" s="14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</row>
    <row r="292" spans="1:13" ht="12.75">
      <c r="A292" s="83"/>
      <c r="B292" s="14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</row>
    <row r="293" spans="1:13" ht="12.75">
      <c r="A293" s="83"/>
      <c r="B293" s="14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 ht="12.75">
      <c r="A294" s="83"/>
      <c r="B294" s="14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</row>
    <row r="295" spans="1:13" ht="12.75">
      <c r="A295" s="83"/>
      <c r="B295" s="14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</row>
    <row r="296" spans="1:13" ht="12.75">
      <c r="A296" s="83"/>
      <c r="B296" s="14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</row>
    <row r="297" spans="1:13" ht="12.75">
      <c r="A297" s="83"/>
      <c r="B297" s="14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</row>
    <row r="298" spans="1:13" ht="12.75">
      <c r="A298" s="83"/>
      <c r="B298" s="14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</row>
    <row r="299" spans="1:13" ht="12.75">
      <c r="A299" s="83"/>
      <c r="B299" s="14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</row>
    <row r="300" spans="1:13" ht="12.75">
      <c r="A300" s="83"/>
      <c r="B300" s="14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</row>
    <row r="301" spans="1:13" ht="12.75">
      <c r="A301" s="83"/>
      <c r="B301" s="14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</row>
    <row r="302" spans="1:13" ht="12.75">
      <c r="A302" s="83"/>
      <c r="B302" s="14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</row>
    <row r="303" spans="1:13" ht="12.75">
      <c r="A303" s="83"/>
      <c r="B303" s="14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</row>
    <row r="304" spans="1:13" ht="12.75">
      <c r="A304" s="83"/>
      <c r="B304" s="14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 ht="12.75">
      <c r="A305" s="83"/>
      <c r="B305" s="14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3" ht="12.75">
      <c r="A306" s="83"/>
      <c r="B306" s="14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</row>
    <row r="307" spans="1:13" ht="12.75">
      <c r="A307" s="83"/>
      <c r="B307" s="14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</row>
    <row r="308" spans="1:13" ht="12.75">
      <c r="A308" s="83"/>
      <c r="B308" s="14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</row>
    <row r="309" spans="1:13" ht="12.75">
      <c r="A309" s="83"/>
      <c r="B309" s="14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</row>
    <row r="310" spans="1:13" ht="12.75">
      <c r="A310" s="83"/>
      <c r="B310" s="14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</row>
    <row r="311" spans="1:13" ht="12.75">
      <c r="A311" s="83"/>
      <c r="B311" s="14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</row>
    <row r="312" spans="1:13" ht="12.75">
      <c r="A312" s="83"/>
      <c r="B312" s="14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</row>
    <row r="313" spans="1:13" ht="12.75">
      <c r="A313" s="83"/>
      <c r="B313" s="14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</row>
    <row r="314" spans="1:13" ht="12.75">
      <c r="A314" s="83"/>
      <c r="B314" s="14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</row>
    <row r="315" spans="1:13" ht="12.75">
      <c r="A315" s="83"/>
      <c r="B315" s="14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 ht="12.75">
      <c r="A316" s="83"/>
      <c r="B316" s="14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</row>
    <row r="317" spans="1:13" ht="12.75">
      <c r="A317" s="83"/>
      <c r="B317" s="14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</row>
    <row r="318" spans="1:13" ht="12.75">
      <c r="A318" s="83"/>
      <c r="B318" s="14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</row>
    <row r="319" spans="1:13" ht="12.75">
      <c r="A319" s="83"/>
      <c r="B319" s="14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</row>
    <row r="320" spans="1:13" ht="12.75">
      <c r="A320" s="83"/>
      <c r="B320" s="14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</row>
    <row r="321" spans="1:13" ht="12.75">
      <c r="A321" s="83"/>
      <c r="B321" s="14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</row>
    <row r="322" spans="1:13" ht="12.75">
      <c r="A322" s="83"/>
      <c r="B322" s="14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</row>
    <row r="323" spans="1:13" ht="12.75">
      <c r="A323" s="83"/>
      <c r="B323" s="14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</row>
    <row r="324" spans="1:13" ht="12.75">
      <c r="A324" s="83"/>
      <c r="B324" s="14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</row>
    <row r="325" spans="1:13" ht="12.75">
      <c r="A325" s="83"/>
      <c r="B325" s="14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</row>
    <row r="326" spans="1:13" ht="12.75">
      <c r="A326" s="83"/>
      <c r="B326" s="14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 ht="12.75">
      <c r="A327" s="83"/>
      <c r="B327" s="14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</row>
    <row r="328" spans="1:13" ht="12.75">
      <c r="A328" s="83"/>
      <c r="B328" s="14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</row>
    <row r="329" spans="1:13" ht="12.75">
      <c r="A329" s="83"/>
      <c r="B329" s="14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</row>
    <row r="330" spans="1:13" ht="12.75">
      <c r="A330" s="83"/>
      <c r="B330" s="14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</row>
    <row r="331" spans="1:13" ht="12.75">
      <c r="A331" s="83"/>
      <c r="B331" s="14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</row>
    <row r="332" spans="1:13" ht="12.75">
      <c r="A332" s="83"/>
      <c r="B332" s="14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</row>
    <row r="333" spans="1:13" ht="12.75">
      <c r="A333" s="83"/>
      <c r="B333" s="14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</row>
    <row r="334" spans="1:13" ht="12.75">
      <c r="A334" s="83"/>
      <c r="B334" s="14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</row>
    <row r="335" spans="1:13" ht="12.75">
      <c r="A335" s="83"/>
      <c r="B335" s="14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</row>
    <row r="336" spans="1:13" ht="12.75">
      <c r="A336" s="83"/>
      <c r="B336" s="14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</row>
    <row r="337" spans="1:13" ht="12.75">
      <c r="A337" s="83"/>
      <c r="B337" s="14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spans="1:13" ht="12.75">
      <c r="A338" s="83"/>
      <c r="B338" s="14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</row>
    <row r="339" spans="1:13" ht="12.75">
      <c r="A339" s="83"/>
      <c r="B339" s="14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</row>
    <row r="340" spans="1:13" ht="12.75">
      <c r="A340" s="83"/>
      <c r="B340" s="14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</row>
    <row r="341" spans="1:13" ht="12.75">
      <c r="A341" s="83"/>
      <c r="B341" s="14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</row>
    <row r="342" spans="1:13" ht="12.75">
      <c r="A342" s="83"/>
      <c r="B342" s="14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</row>
    <row r="343" spans="1:13" ht="12.75">
      <c r="A343" s="83"/>
      <c r="B343" s="14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</row>
    <row r="344" spans="1:13" ht="12.75">
      <c r="A344" s="83"/>
      <c r="B344" s="14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</row>
    <row r="345" spans="1:13" ht="12.75">
      <c r="A345" s="83"/>
      <c r="B345" s="14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</row>
    <row r="346" spans="1:13" ht="12.75">
      <c r="A346" s="83"/>
      <c r="B346" s="14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</row>
    <row r="347" spans="1:13" ht="12.75">
      <c r="A347" s="83"/>
      <c r="B347" s="14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</row>
    <row r="348" spans="1:13" ht="12.75">
      <c r="A348" s="83"/>
      <c r="B348" s="14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spans="1:13" ht="12.75">
      <c r="A349" s="83"/>
      <c r="B349" s="14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</row>
    <row r="350" spans="1:13" ht="12.75">
      <c r="A350" s="83"/>
      <c r="B350" s="14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</row>
    <row r="351" spans="1:13" ht="12.75">
      <c r="A351" s="83"/>
      <c r="B351" s="14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</row>
    <row r="352" spans="1:13" ht="12.75">
      <c r="A352" s="83"/>
      <c r="B352" s="14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</row>
    <row r="353" spans="1:13" ht="12.75">
      <c r="A353" s="83"/>
      <c r="B353" s="14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</row>
    <row r="354" spans="1:13" ht="12.75">
      <c r="A354" s="83"/>
      <c r="B354" s="14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</row>
    <row r="355" spans="1:13" ht="12.75">
      <c r="A355" s="83"/>
      <c r="B355" s="14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</row>
    <row r="356" spans="1:13" ht="12.75">
      <c r="A356" s="83"/>
      <c r="B356" s="14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</row>
    <row r="357" spans="1:13" ht="12.75">
      <c r="A357" s="83"/>
      <c r="B357" s="14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</row>
    <row r="358" spans="1:13" ht="12.75">
      <c r="A358" s="83"/>
      <c r="B358" s="14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</row>
    <row r="359" spans="1:13" ht="12.75">
      <c r="A359" s="83"/>
      <c r="B359" s="14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spans="1:13" ht="12.75">
      <c r="A360" s="83"/>
      <c r="B360" s="14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</row>
    <row r="361" spans="1:13" ht="12.75">
      <c r="A361" s="83"/>
      <c r="B361" s="14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</row>
    <row r="362" spans="1:13" ht="12.75">
      <c r="A362" s="83"/>
      <c r="B362" s="14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</row>
    <row r="363" spans="1:13" ht="12.75">
      <c r="A363" s="83"/>
      <c r="B363" s="14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</row>
    <row r="364" spans="1:13" ht="12.75">
      <c r="A364" s="83"/>
      <c r="B364" s="14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</row>
    <row r="365" spans="1:13" ht="12.75">
      <c r="A365" s="83"/>
      <c r="B365" s="14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</row>
    <row r="366" spans="1:13" ht="12.75">
      <c r="A366" s="83"/>
      <c r="B366" s="14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</row>
    <row r="367" spans="1:13" ht="12.75">
      <c r="A367" s="83"/>
      <c r="B367" s="14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</row>
    <row r="368" spans="1:13" ht="12.75">
      <c r="A368" s="83"/>
      <c r="B368" s="14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</row>
    <row r="369" spans="1:13" ht="12.75">
      <c r="A369" s="83"/>
      <c r="B369" s="14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</row>
    <row r="370" spans="1:13" ht="12.75">
      <c r="A370" s="83"/>
      <c r="B370" s="14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spans="1:13" ht="12.75">
      <c r="A371" s="83"/>
      <c r="B371" s="14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</row>
    <row r="372" spans="1:13" ht="12.75">
      <c r="A372" s="83"/>
      <c r="B372" s="14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</row>
    <row r="373" spans="1:13" ht="12.75">
      <c r="A373" s="83"/>
      <c r="B373" s="14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</row>
    <row r="374" spans="1:13" ht="12.75">
      <c r="A374" s="83"/>
      <c r="B374" s="14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</row>
    <row r="375" spans="1:13" ht="12.75">
      <c r="A375" s="83"/>
      <c r="B375" s="14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</row>
    <row r="376" spans="1:13" ht="12.75">
      <c r="A376" s="83"/>
      <c r="B376" s="14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</row>
    <row r="377" spans="1:13" ht="12.75">
      <c r="A377" s="83"/>
      <c r="B377" s="14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</row>
    <row r="378" spans="1:13" ht="12.75">
      <c r="A378" s="83"/>
      <c r="B378" s="14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</row>
    <row r="379" spans="1:13" ht="12.75">
      <c r="A379" s="83"/>
      <c r="B379" s="14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</row>
    <row r="380" spans="1:13" ht="12.75">
      <c r="A380" s="83"/>
      <c r="B380" s="14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</row>
    <row r="381" spans="1:13" ht="12.75">
      <c r="A381" s="83"/>
      <c r="B381" s="14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</row>
    <row r="382" spans="1:13" ht="12.75">
      <c r="A382" s="83"/>
      <c r="B382" s="14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83"/>
      <c r="B383" s="14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</row>
    <row r="384" spans="1:13" ht="12.75">
      <c r="A384" s="83"/>
      <c r="B384" s="14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</row>
    <row r="385" spans="1:13" ht="12.75">
      <c r="A385" s="83"/>
      <c r="B385" s="14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</row>
    <row r="386" spans="1:13" ht="12.75">
      <c r="A386" s="83"/>
      <c r="B386" s="14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</row>
    <row r="387" spans="1:13" ht="12.75">
      <c r="A387" s="83"/>
      <c r="B387" s="14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</row>
    <row r="388" spans="1:13" ht="12.75">
      <c r="A388" s="83"/>
      <c r="B388" s="14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</row>
    <row r="389" spans="1:13" ht="12.75">
      <c r="A389" s="83"/>
      <c r="B389" s="14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</row>
    <row r="390" spans="1:13" ht="12.75">
      <c r="A390" s="83"/>
      <c r="B390" s="14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</row>
    <row r="391" spans="1:13" ht="12.75">
      <c r="A391" s="83"/>
      <c r="B391" s="14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</row>
    <row r="392" spans="1:13" ht="12.75">
      <c r="A392" s="83"/>
      <c r="B392" s="14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83"/>
      <c r="B393" s="14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83"/>
      <c r="B394" s="14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83"/>
      <c r="B395" s="14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83"/>
      <c r="B396" s="14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83"/>
      <c r="B397" s="14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2.75">
      <c r="A398" s="83"/>
      <c r="B398" s="14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</row>
    <row r="399" spans="1:13" ht="12.75">
      <c r="A399" s="83"/>
      <c r="B399" s="14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</row>
    <row r="400" spans="1:13" ht="12.75">
      <c r="A400" s="83"/>
      <c r="B400" s="14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2021-10-22T09:18:47Z</cp:lastPrinted>
  <dcterms:created xsi:type="dcterms:W3CDTF">2013-09-11T11:00:21Z</dcterms:created>
  <dcterms:modified xsi:type="dcterms:W3CDTF">2021-10-22T09:18:58Z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