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<sst xmlns="http://schemas.openxmlformats.org/spreadsheetml/2006/main" count="139" uniqueCount="72">
  <si>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</si>
  <si>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</si>
  <si>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</si>
  <si>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</si>
  <si>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</si>
  <si>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</si>
  <si>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</si>
  <si>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</si>
  <si>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</si>
  <si>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</si>
  <si>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</si>
  <si>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</si>
  <si>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</si>
  <si>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</si>
  <si>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</si>
  <si>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</si>
  <si>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</si>
  <si>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</si>
  <si>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</si>
  <si>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</si>
  <si>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</si>
  <si>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</si>
  <si>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</si>
  <si>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</si>
  <si>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</si>
  <si>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</si>
  <si>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</si>
  <si>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</si>
  <si>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</si>
  <si>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</si>
  <si>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</si>
  <si>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</si>
  <si>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</si>
  <si>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</si>
  <si>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</si>
  <si>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</si>
  <si>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</si>
  <si>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</si>
  <si>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</si>
  <si>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</si>
  <si>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</si>
  <si>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</si>
  <si>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</si>
  <si>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</si>
  <si>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Naziv aktivnosti</t>
  </si>
  <si>
    <t>PRIHODI OD PRODAJE NEFINANCIJSKE IMOVINE</t>
  </si>
  <si>
    <t>Prihodi od prodaje  nefinancijske imovine i nadoknade šteta s osnova osiguranja</t>
  </si>
  <si>
    <t xml:space="preserve"> </t>
  </si>
  <si>
    <t>Ukupno prihodi i primici za 2018.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</si>
  <si>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</si>
  <si>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</si>
  <si>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</si>
  <si>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</si>
  <si>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</si>
  <si>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</si>
  <si>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</si>
  <si>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</si>
  <si>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</si>
  <si>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PLANA ZA 2019.</t>
  </si>
  <si>
    <t>PROJEKCIJA PLANA ZA 2021.</t>
  </si>
  <si>
    <t>2021.</t>
  </si>
  <si>
    <t>Prijedlog plana 
za 2019.</t>
  </si>
  <si>
    <t>Projekcija plana
za 2020.</t>
  </si>
  <si>
    <t>Projekcija plana 
za 2021.</t>
  </si>
  <si>
    <t>Naziv aktivnosti- Djelatnost osnovnih škola</t>
  </si>
  <si>
    <t>Naziv aktivnosti- Školska kuhinja i kantina</t>
  </si>
  <si>
    <t>Naziv aktivnosti- Stručno osposobljavanje za rad bez zasnivanja radnog odnosa</t>
  </si>
  <si>
    <t>Naziv aktivnosti- Podizanje kvalitete i standarda u školstvu</t>
  </si>
  <si>
    <t>VIŠAK PRIHODA POSLOVANJA</t>
  </si>
  <si>
    <t>Naknade ostalih troškova</t>
  </si>
  <si>
    <t>PRIJEDLOG FINANCIJSKOG PLANA OŠ POLIČNIK ZA 2019. I                                                                                                                                                  PROJEKCIJA PLANA ZA  2020. I 2021. GODINU</t>
  </si>
  <si>
    <t>OSNOVNA ŠKOLA POLIČNIK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</si>
</sst>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\ _k_n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5" fillId="44" borderId="7" applyNumberFormat="0" applyAlignment="0" applyProtection="0"/>
    <xf numFmtId="0" fontId="56" fillId="44" borderId="8" applyNumberFormat="0" applyAlignment="0" applyProtection="0"/>
    <xf numFmtId="0" fontId="15" fillId="0" borderId="9" applyNumberFormat="0" applyFill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6" borderId="0" applyNumberFormat="0" applyBorder="0" applyAlignment="0" applyProtection="0"/>
    <xf numFmtId="0" fontId="52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4" fillId="47" borderId="1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2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2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4" fillId="0" borderId="44" xfId="0" applyNumberFormat="1" applyFont="1" applyFill="1" applyBorder="1" applyAlignment="1" applyProtection="1">
      <alignment horizontal="center"/>
      <protection/>
    </xf>
    <xf numFmtId="0" fontId="24" fillId="0" borderId="26" xfId="0" applyNumberFormat="1" applyFont="1" applyFill="1" applyBorder="1" applyAlignment="1" applyProtection="1">
      <alignment horizontal="left"/>
      <protection/>
    </xf>
    <xf numFmtId="0" fontId="24" fillId="0" borderId="45" xfId="0" applyNumberFormat="1" applyFont="1" applyFill="1" applyBorder="1" applyAlignment="1" applyProtection="1">
      <alignment horizontal="center"/>
      <protection/>
    </xf>
    <xf numFmtId="0" fontId="24" fillId="0" borderId="25" xfId="0" applyNumberFormat="1" applyFont="1" applyFill="1" applyBorder="1" applyAlignment="1" applyProtection="1">
      <alignment horizontal="center"/>
      <protection/>
    </xf>
    <xf numFmtId="0" fontId="23" fillId="0" borderId="25" xfId="0" applyNumberFormat="1" applyFont="1" applyFill="1" applyBorder="1" applyAlignment="1" applyProtection="1">
      <alignment horizontal="center"/>
      <protection/>
    </xf>
    <xf numFmtId="0" fontId="24" fillId="0" borderId="25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71" fillId="0" borderId="27" xfId="0" applyNumberFormat="1" applyFont="1" applyFill="1" applyBorder="1" applyAlignment="1" applyProtection="1">
      <alignment vertical="center" wrapText="1"/>
      <protection/>
    </xf>
    <xf numFmtId="0" fontId="24" fillId="0" borderId="45" xfId="0" applyNumberFormat="1" applyFont="1" applyFill="1" applyBorder="1" applyAlignment="1" applyProtection="1">
      <alignment wrapText="1"/>
      <protection/>
    </xf>
    <xf numFmtId="0" fontId="24" fillId="0" borderId="25" xfId="0" applyNumberFormat="1" applyFont="1" applyFill="1" applyBorder="1" applyAlignment="1" applyProtection="1">
      <alignment wrapText="1"/>
      <protection/>
    </xf>
    <xf numFmtId="0" fontId="23" fillId="0" borderId="25" xfId="0" applyNumberFormat="1" applyFont="1" applyFill="1" applyBorder="1" applyAlignment="1" applyProtection="1">
      <alignment wrapText="1"/>
      <protection/>
    </xf>
    <xf numFmtId="0" fontId="71" fillId="0" borderId="25" xfId="0" applyNumberFormat="1" applyFont="1" applyFill="1" applyBorder="1" applyAlignment="1" applyProtection="1">
      <alignment vertical="center" wrapText="1"/>
      <protection/>
    </xf>
    <xf numFmtId="0" fontId="71" fillId="0" borderId="25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46" xfId="0" applyNumberFormat="1" applyFont="1" applyFill="1" applyBorder="1" applyAlignment="1" applyProtection="1">
      <alignment/>
      <protection/>
    </xf>
    <xf numFmtId="178" fontId="24" fillId="0" borderId="25" xfId="0" applyNumberFormat="1" applyFont="1" applyFill="1" applyBorder="1" applyAlignment="1" applyProtection="1">
      <alignment/>
      <protection/>
    </xf>
    <xf numFmtId="178" fontId="23" fillId="0" borderId="25" xfId="0" applyNumberFormat="1" applyFont="1" applyFill="1" applyBorder="1" applyAlignment="1" applyProtection="1">
      <alignment/>
      <protection/>
    </xf>
    <xf numFmtId="178" fontId="24" fillId="0" borderId="42" xfId="0" applyNumberFormat="1" applyFont="1" applyFill="1" applyBorder="1" applyAlignment="1" applyProtection="1">
      <alignment/>
      <protection/>
    </xf>
    <xf numFmtId="0" fontId="24" fillId="0" borderId="47" xfId="0" applyNumberFormat="1" applyFont="1" applyFill="1" applyBorder="1" applyAlignment="1" applyProtection="1">
      <alignment/>
      <protection/>
    </xf>
    <xf numFmtId="178" fontId="24" fillId="0" borderId="24" xfId="0" applyNumberFormat="1" applyFont="1" applyFill="1" applyBorder="1" applyAlignment="1" applyProtection="1">
      <alignment/>
      <protection/>
    </xf>
    <xf numFmtId="0" fontId="24" fillId="0" borderId="48" xfId="0" applyNumberFormat="1" applyFont="1" applyFill="1" applyBorder="1" applyAlignment="1" applyProtection="1">
      <alignment/>
      <protection/>
    </xf>
    <xf numFmtId="0" fontId="24" fillId="0" borderId="41" xfId="0" applyNumberFormat="1" applyFont="1" applyFill="1" applyBorder="1" applyAlignment="1" applyProtection="1">
      <alignment/>
      <protection/>
    </xf>
    <xf numFmtId="178" fontId="24" fillId="0" borderId="49" xfId="0" applyNumberFormat="1" applyFont="1" applyFill="1" applyBorder="1" applyAlignment="1" applyProtection="1">
      <alignment/>
      <protection/>
    </xf>
    <xf numFmtId="4" fontId="24" fillId="0" borderId="45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2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2" xfId="0" applyFont="1" applyFill="1" applyBorder="1" applyAlignment="1" quotePrefix="1">
      <alignment horizontal="left"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2" xfId="0" applyFont="1" applyBorder="1" applyAlignment="1" quotePrefix="1">
      <alignment horizontal="left"/>
    </xf>
    <xf numFmtId="0" fontId="37" fillId="7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2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9" xfId="0" applyNumberFormat="1" applyFont="1" applyFill="1" applyBorder="1" applyAlignment="1" applyProtection="1">
      <alignment horizontal="left" wrapText="1"/>
      <protection/>
    </xf>
    <xf numFmtId="0" fontId="34" fillId="7" borderId="42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9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7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50" xfId="0" applyNumberFormat="1" applyFont="1" applyFill="1" applyBorder="1" applyAlignment="1" applyProtection="1" quotePrefix="1">
      <alignment horizontal="left" wrapText="1"/>
      <protection/>
    </xf>
    <xf numFmtId="0" fontId="35" fillId="0" borderId="50" xfId="0" applyNumberFormat="1" applyFont="1" applyFill="1" applyBorder="1" applyAlignment="1" applyProtection="1">
      <alignment wrapText="1"/>
      <protection/>
    </xf>
    <xf numFmtId="0" fontId="28" fillId="0" borderId="5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zoomScalePageLayoutView="0" workbookViewId="0" topLeftCell="A4">
      <selection activeCell="A4" sqref="A4:H4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5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34"/>
      <c r="B2" s="134"/>
      <c r="C2" s="134"/>
      <c r="D2" s="134"/>
      <c r="E2" s="134"/>
      <c r="F2" s="134"/>
      <c r="G2" s="134"/>
      <c r="H2" s="134"/>
    </row>
    <row r="3" spans="1:8" ht="48" customHeight="1">
      <c r="A3" s="135" t="s">
        <v>70</v>
      </c>
      <c r="B3" s="135"/>
      <c r="C3" s="135"/>
      <c r="D3" s="135"/>
      <c r="E3" s="135"/>
      <c r="F3" s="135"/>
      <c r="G3" s="135"/>
      <c r="H3" s="135"/>
    </row>
    <row r="4" spans="1:8" s="72" customFormat="1" ht="26.25" customHeight="1">
      <c r="A4" s="135" t="s">
        <v>39</v>
      </c>
      <c r="B4" s="135"/>
      <c r="C4" s="135"/>
      <c r="D4" s="135"/>
      <c r="E4" s="135"/>
      <c r="F4" s="135"/>
      <c r="G4" s="136"/>
      <c r="H4" s="136"/>
    </row>
    <row r="5" spans="1:5" ht="15.75" customHeight="1">
      <c r="A5" s="73"/>
      <c r="B5" s="74"/>
      <c r="C5" s="74"/>
      <c r="D5" s="74"/>
      <c r="E5" s="74"/>
    </row>
    <row r="6" spans="1:9" ht="27.75" customHeight="1">
      <c r="A6" s="75"/>
      <c r="B6" s="76"/>
      <c r="C6" s="76"/>
      <c r="D6" s="77"/>
      <c r="E6" s="78"/>
      <c r="F6" s="79" t="s">
        <v>61</v>
      </c>
      <c r="G6" s="79" t="s">
        <v>62</v>
      </c>
      <c r="H6" s="80" t="s">
        <v>63</v>
      </c>
      <c r="I6" s="81"/>
    </row>
    <row r="7" spans="1:9" ht="27.75" customHeight="1">
      <c r="A7" s="137" t="s">
        <v>40</v>
      </c>
      <c r="B7" s="138"/>
      <c r="C7" s="138"/>
      <c r="D7" s="138"/>
      <c r="E7" s="139"/>
      <c r="F7" s="99">
        <f>+F8+F9</f>
        <v>1131089</v>
      </c>
      <c r="G7" s="99">
        <f>G8+G9</f>
        <v>1148056</v>
      </c>
      <c r="H7" s="99">
        <f>+H8+H9</f>
        <v>1150318</v>
      </c>
      <c r="I7" s="96"/>
    </row>
    <row r="8" spans="1:8" ht="22.5" customHeight="1">
      <c r="A8" s="140" t="s">
        <v>0</v>
      </c>
      <c r="B8" s="141"/>
      <c r="C8" s="141"/>
      <c r="D8" s="141"/>
      <c r="E8" s="142"/>
      <c r="F8" s="102">
        <v>1131089</v>
      </c>
      <c r="G8" s="102">
        <v>1148056</v>
      </c>
      <c r="H8" s="102">
        <v>1150318</v>
      </c>
    </row>
    <row r="9" spans="1:8" ht="22.5" customHeight="1">
      <c r="A9" s="143" t="s">
        <v>45</v>
      </c>
      <c r="B9" s="142"/>
      <c r="C9" s="142"/>
      <c r="D9" s="142"/>
      <c r="E9" s="142"/>
      <c r="F9" s="102"/>
      <c r="G9" s="102"/>
      <c r="H9" s="102"/>
    </row>
    <row r="10" spans="1:8" ht="22.5" customHeight="1">
      <c r="A10" s="98" t="s">
        <v>41</v>
      </c>
      <c r="B10" s="101"/>
      <c r="C10" s="101"/>
      <c r="D10" s="101"/>
      <c r="E10" s="101"/>
      <c r="F10" s="99">
        <f>+F11+F12</f>
        <v>1190385</v>
      </c>
      <c r="G10" s="99">
        <f>+G11+G12</f>
        <v>1208241</v>
      </c>
      <c r="H10" s="99">
        <f>+H11+H12</f>
        <v>1210622</v>
      </c>
    </row>
    <row r="11" spans="1:10" ht="22.5" customHeight="1">
      <c r="A11" s="144" t="s">
        <v>1</v>
      </c>
      <c r="B11" s="141"/>
      <c r="C11" s="141"/>
      <c r="D11" s="141"/>
      <c r="E11" s="145"/>
      <c r="F11" s="102">
        <v>1190385</v>
      </c>
      <c r="G11" s="102">
        <v>1208241</v>
      </c>
      <c r="H11" s="83">
        <v>1210622</v>
      </c>
      <c r="I11" s="62"/>
      <c r="J11" s="62"/>
    </row>
    <row r="12" spans="1:10" ht="22.5" customHeight="1">
      <c r="A12" s="146" t="s">
        <v>54</v>
      </c>
      <c r="B12" s="142"/>
      <c r="C12" s="142"/>
      <c r="D12" s="142"/>
      <c r="E12" s="142"/>
      <c r="F12" s="82"/>
      <c r="G12" s="82"/>
      <c r="H12" s="83"/>
      <c r="I12" s="62"/>
      <c r="J12" s="62"/>
    </row>
    <row r="13" spans="1:10" ht="22.5" customHeight="1">
      <c r="A13" s="147" t="s">
        <v>2</v>
      </c>
      <c r="B13" s="138"/>
      <c r="C13" s="138"/>
      <c r="D13" s="138"/>
      <c r="E13" s="138"/>
      <c r="F13" s="100">
        <f>+F7-F10</f>
        <v>-59296</v>
      </c>
      <c r="G13" s="100">
        <f>+G7-G10</f>
        <v>-60185</v>
      </c>
      <c r="H13" s="100">
        <f>+H7-H10</f>
        <v>-60304</v>
      </c>
      <c r="J13" s="62"/>
    </row>
    <row r="14" spans="1:8" ht="25.5" customHeight="1">
      <c r="A14" s="135"/>
      <c r="B14" s="148"/>
      <c r="C14" s="148"/>
      <c r="D14" s="148"/>
      <c r="E14" s="148"/>
      <c r="F14" s="149"/>
      <c r="G14" s="149"/>
      <c r="H14" s="149"/>
    </row>
    <row r="15" spans="1:10" ht="27.75" customHeight="1">
      <c r="A15" s="75"/>
      <c r="B15" s="76"/>
      <c r="C15" s="76"/>
      <c r="D15" s="77"/>
      <c r="E15" s="78"/>
      <c r="F15" s="79" t="s">
        <v>61</v>
      </c>
      <c r="G15" s="79" t="s">
        <v>62</v>
      </c>
      <c r="H15" s="80" t="s">
        <v>63</v>
      </c>
      <c r="J15" s="62"/>
    </row>
    <row r="16" spans="1:10" ht="30.75" customHeight="1">
      <c r="A16" s="150" t="s">
        <v>55</v>
      </c>
      <c r="B16" s="151"/>
      <c r="C16" s="151"/>
      <c r="D16" s="151"/>
      <c r="E16" s="152"/>
      <c r="F16" s="103"/>
      <c r="G16" s="103"/>
      <c r="H16" s="104"/>
      <c r="J16" s="62"/>
    </row>
    <row r="17" spans="1:10" ht="34.5" customHeight="1">
      <c r="A17" s="153" t="s">
        <v>56</v>
      </c>
      <c r="B17" s="154"/>
      <c r="C17" s="154"/>
      <c r="D17" s="154"/>
      <c r="E17" s="155"/>
      <c r="F17" s="105">
        <v>59296</v>
      </c>
      <c r="G17" s="105">
        <v>60185</v>
      </c>
      <c r="H17" s="100">
        <v>60304</v>
      </c>
      <c r="J17" s="62"/>
    </row>
    <row r="18" spans="1:10" s="67" customFormat="1" ht="25.5" customHeight="1">
      <c r="A18" s="158"/>
      <c r="B18" s="148"/>
      <c r="C18" s="148"/>
      <c r="D18" s="148"/>
      <c r="E18" s="148"/>
      <c r="F18" s="149"/>
      <c r="G18" s="149"/>
      <c r="H18" s="149"/>
      <c r="J18" s="106"/>
    </row>
    <row r="19" spans="1:11" s="67" customFormat="1" ht="27.75" customHeight="1">
      <c r="A19" s="75"/>
      <c r="B19" s="76"/>
      <c r="C19" s="76"/>
      <c r="D19" s="77"/>
      <c r="E19" s="78"/>
      <c r="F19" s="79" t="s">
        <v>61</v>
      </c>
      <c r="G19" s="79" t="s">
        <v>62</v>
      </c>
      <c r="H19" s="80" t="s">
        <v>63</v>
      </c>
      <c r="J19" s="106"/>
      <c r="K19" s="106"/>
    </row>
    <row r="20" spans="1:10" s="67" customFormat="1" ht="22.5" customHeight="1">
      <c r="A20" s="140" t="s">
        <v>3</v>
      </c>
      <c r="B20" s="141"/>
      <c r="C20" s="141"/>
      <c r="D20" s="141"/>
      <c r="E20" s="141"/>
      <c r="F20" s="82"/>
      <c r="G20" s="82"/>
      <c r="H20" s="82"/>
      <c r="J20" s="106"/>
    </row>
    <row r="21" spans="1:8" s="67" customFormat="1" ht="33.75" customHeight="1">
      <c r="A21" s="140" t="s">
        <v>4</v>
      </c>
      <c r="B21" s="141"/>
      <c r="C21" s="141"/>
      <c r="D21" s="141"/>
      <c r="E21" s="141"/>
      <c r="F21" s="82"/>
      <c r="G21" s="82"/>
      <c r="H21" s="82"/>
    </row>
    <row r="22" spans="1:11" s="67" customFormat="1" ht="22.5" customHeight="1">
      <c r="A22" s="147" t="s">
        <v>5</v>
      </c>
      <c r="B22" s="138"/>
      <c r="C22" s="138"/>
      <c r="D22" s="138"/>
      <c r="E22" s="138"/>
      <c r="F22" s="99">
        <f>F20-F21</f>
        <v>0</v>
      </c>
      <c r="G22" s="99">
        <f>G20-G21</f>
        <v>0</v>
      </c>
      <c r="H22" s="99">
        <f>H20-H21</f>
        <v>0</v>
      </c>
      <c r="J22" s="107"/>
      <c r="K22" s="106"/>
    </row>
    <row r="23" spans="1:8" s="67" customFormat="1" ht="25.5" customHeight="1">
      <c r="A23" s="158"/>
      <c r="B23" s="148"/>
      <c r="C23" s="148"/>
      <c r="D23" s="148"/>
      <c r="E23" s="148"/>
      <c r="F23" s="149"/>
      <c r="G23" s="149"/>
      <c r="H23" s="149"/>
    </row>
    <row r="24" spans="1:8" s="67" customFormat="1" ht="22.5" customHeight="1">
      <c r="A24" s="144" t="s">
        <v>6</v>
      </c>
      <c r="B24" s="141"/>
      <c r="C24" s="141"/>
      <c r="D24" s="141"/>
      <c r="E24" s="141"/>
      <c r="F24" s="82">
        <f>IF((F13+F17+F22)&lt;&gt;0,"NESLAGANJE ZBROJA",(F13+F17+F22))</f>
        <v>0</v>
      </c>
      <c r="G24" s="82">
        <f>IF((G13+G17+G22)&lt;&gt;0,"NESLAGANJE ZBROJA",(G13+G17+G22))</f>
        <v>0</v>
      </c>
      <c r="H24" s="82">
        <f>IF((H13+H17+H22)&lt;&gt;0,"NESLAGANJE ZBROJA",(H13+H17+H22))</f>
        <v>0</v>
      </c>
    </row>
    <row r="25" spans="1:5" s="67" customFormat="1" ht="18" customHeight="1">
      <c r="A25" s="84"/>
      <c r="B25" s="74"/>
      <c r="C25" s="74"/>
      <c r="D25" s="74"/>
      <c r="E25" s="74"/>
    </row>
    <row r="26" spans="1:8" ht="42" customHeight="1">
      <c r="A26" s="156" t="s">
        <v>57</v>
      </c>
      <c r="B26" s="157"/>
      <c r="C26" s="157"/>
      <c r="D26" s="157"/>
      <c r="E26" s="157"/>
      <c r="F26" s="157"/>
      <c r="G26" s="157"/>
      <c r="H26" s="157"/>
    </row>
    <row r="27" ht="12.75">
      <c r="E27" s="108"/>
    </row>
    <row r="31" spans="6:8" ht="12.75">
      <c r="F31" s="62"/>
      <c r="G31" s="62"/>
      <c r="H31" s="62"/>
    </row>
    <row r="32" spans="6:8" ht="12.75">
      <c r="F32" s="62"/>
      <c r="G32" s="62"/>
      <c r="H32" s="62"/>
    </row>
    <row r="33" spans="5:8" ht="12.75">
      <c r="E33" s="109"/>
      <c r="F33" s="64"/>
      <c r="G33" s="64"/>
      <c r="H33" s="64"/>
    </row>
    <row r="34" spans="5:8" ht="12.75">
      <c r="E34" s="109"/>
      <c r="F34" s="62"/>
      <c r="G34" s="62"/>
      <c r="H34" s="62"/>
    </row>
    <row r="35" spans="5:8" ht="12.75">
      <c r="E35" s="109"/>
      <c r="F35" s="62"/>
      <c r="G35" s="62"/>
      <c r="H35" s="62"/>
    </row>
    <row r="36" spans="5:8" ht="12.75">
      <c r="E36" s="109"/>
      <c r="F36" s="62"/>
      <c r="G36" s="62"/>
      <c r="H36" s="62"/>
    </row>
    <row r="37" spans="5:8" ht="12.75">
      <c r="E37" s="109"/>
      <c r="F37" s="62"/>
      <c r="G37" s="62"/>
      <c r="H37" s="62"/>
    </row>
    <row r="38" ht="12.75">
      <c r="E38" s="109"/>
    </row>
    <row r="43" ht="12.75">
      <c r="F43" s="62"/>
    </row>
    <row r="44" ht="12.75">
      <c r="F44" s="62"/>
    </row>
    <row r="45" ht="12.75">
      <c r="F45" s="62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106" zoomScaleSheetLayoutView="106" zoomScalePageLayoutView="0" workbookViewId="0" topLeftCell="A31">
      <selection activeCell="B36" sqref="B36"/>
    </sheetView>
  </sheetViews>
  <sheetFormatPr defaultColWidth="11.421875" defaultRowHeight="12.75"/>
  <cols>
    <col min="1" max="1" width="16.00390625" style="37" customWidth="1"/>
    <col min="2" max="3" width="17.57421875" style="37" customWidth="1"/>
    <col min="4" max="4" width="17.57421875" style="68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35" t="s">
        <v>7</v>
      </c>
      <c r="B1" s="135"/>
      <c r="C1" s="135"/>
      <c r="D1" s="135"/>
      <c r="E1" s="135"/>
      <c r="F1" s="135"/>
      <c r="G1" s="135"/>
      <c r="H1" s="135"/>
    </row>
    <row r="2" spans="1:8" s="1" customFormat="1" ht="13.5" thickBot="1">
      <c r="A2" s="17"/>
      <c r="H2" s="18" t="s">
        <v>8</v>
      </c>
    </row>
    <row r="3" spans="1:8" s="1" customFormat="1" ht="26.25" thickBot="1">
      <c r="A3" s="92" t="s">
        <v>9</v>
      </c>
      <c r="B3" s="162" t="s">
        <v>49</v>
      </c>
      <c r="C3" s="163"/>
      <c r="D3" s="163"/>
      <c r="E3" s="163"/>
      <c r="F3" s="163"/>
      <c r="G3" s="163"/>
      <c r="H3" s="164"/>
    </row>
    <row r="4" spans="1:8" s="1" customFormat="1" ht="90" thickBot="1">
      <c r="A4" s="93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46</v>
      </c>
      <c r="H4" s="21" t="s">
        <v>17</v>
      </c>
    </row>
    <row r="5" spans="1:8" s="1" customFormat="1" ht="12.75">
      <c r="A5" s="3">
        <v>634</v>
      </c>
      <c r="B5" s="4"/>
      <c r="C5" s="5"/>
      <c r="D5" s="6"/>
      <c r="E5" s="7">
        <v>25000</v>
      </c>
      <c r="F5" s="7"/>
      <c r="G5" s="8"/>
      <c r="H5" s="9"/>
    </row>
    <row r="6" spans="1:8" s="1" customFormat="1" ht="12.75">
      <c r="A6" s="22">
        <v>636</v>
      </c>
      <c r="B6" s="23"/>
      <c r="C6" s="24"/>
      <c r="D6" s="24"/>
      <c r="E6" s="24">
        <v>61480</v>
      </c>
      <c r="F6" s="24"/>
      <c r="G6" s="25"/>
      <c r="H6" s="26"/>
    </row>
    <row r="7" spans="1:8" s="1" customFormat="1" ht="12.75">
      <c r="A7" s="22">
        <v>652</v>
      </c>
      <c r="B7" s="23"/>
      <c r="C7" s="24"/>
      <c r="D7" s="24">
        <v>105000</v>
      </c>
      <c r="E7" s="24"/>
      <c r="F7" s="24"/>
      <c r="G7" s="25"/>
      <c r="H7" s="26"/>
    </row>
    <row r="8" spans="1:8" s="1" customFormat="1" ht="12.75">
      <c r="A8" s="22">
        <v>661</v>
      </c>
      <c r="B8" s="23"/>
      <c r="C8" s="24">
        <v>135000</v>
      </c>
      <c r="D8" s="24"/>
      <c r="E8" s="24"/>
      <c r="F8" s="24"/>
      <c r="G8" s="25"/>
      <c r="H8" s="26"/>
    </row>
    <row r="9" spans="1:8" s="1" customFormat="1" ht="12.75">
      <c r="A9" s="22">
        <v>671</v>
      </c>
      <c r="B9" s="23">
        <v>804609.69</v>
      </c>
      <c r="C9" s="24"/>
      <c r="D9" s="24"/>
      <c r="E9" s="24"/>
      <c r="F9" s="24"/>
      <c r="G9" s="25"/>
      <c r="H9" s="26"/>
    </row>
    <row r="10" spans="1:8" s="1" customFormat="1" ht="12.75">
      <c r="A10" s="22">
        <v>922</v>
      </c>
      <c r="B10" s="23">
        <v>59296</v>
      </c>
      <c r="C10" s="24"/>
      <c r="D10" s="24"/>
      <c r="E10" s="24"/>
      <c r="F10" s="24"/>
      <c r="G10" s="25"/>
      <c r="H10" s="26"/>
    </row>
    <row r="11" spans="1:8" s="1" customFormat="1" ht="12.75">
      <c r="A11" s="22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18</v>
      </c>
      <c r="B14" s="34">
        <f>SUM(B5:B13)</f>
        <v>863905.69</v>
      </c>
      <c r="C14" s="34">
        <f aca="true" t="shared" si="0" ref="C14:H14">SUM(C5:C13)</f>
        <v>135000</v>
      </c>
      <c r="D14" s="34">
        <f t="shared" si="0"/>
        <v>105000</v>
      </c>
      <c r="E14" s="34">
        <f t="shared" si="0"/>
        <v>86480</v>
      </c>
      <c r="F14" s="34">
        <f t="shared" si="0"/>
        <v>0</v>
      </c>
      <c r="G14" s="34">
        <f t="shared" si="0"/>
        <v>0</v>
      </c>
      <c r="H14" s="34">
        <f t="shared" si="0"/>
        <v>0</v>
      </c>
    </row>
    <row r="15" spans="1:8" s="1" customFormat="1" ht="28.5" customHeight="1" thickBot="1">
      <c r="A15" s="33" t="s">
        <v>48</v>
      </c>
      <c r="B15" s="159">
        <f>B14+C14+D14+E14+F14+G14+H14</f>
        <v>1190385.69</v>
      </c>
      <c r="C15" s="160"/>
      <c r="D15" s="160"/>
      <c r="E15" s="160"/>
      <c r="F15" s="160"/>
      <c r="G15" s="160"/>
      <c r="H15" s="161"/>
    </row>
    <row r="16" spans="1:8" ht="13.5" thickBot="1">
      <c r="A16" s="14"/>
      <c r="B16" s="14"/>
      <c r="C16" s="14"/>
      <c r="D16" s="15"/>
      <c r="E16" s="36"/>
      <c r="H16" s="18"/>
    </row>
    <row r="17" spans="1:8" ht="24" customHeight="1" thickBot="1">
      <c r="A17" s="94" t="s">
        <v>9</v>
      </c>
      <c r="B17" s="162" t="s">
        <v>51</v>
      </c>
      <c r="C17" s="163"/>
      <c r="D17" s="163"/>
      <c r="E17" s="163"/>
      <c r="F17" s="163"/>
      <c r="G17" s="163"/>
      <c r="H17" s="164"/>
    </row>
    <row r="18" spans="1:8" ht="90" thickBot="1">
      <c r="A18" s="95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46</v>
      </c>
      <c r="H18" s="21" t="s">
        <v>17</v>
      </c>
    </row>
    <row r="19" spans="1:8" ht="12.75">
      <c r="A19" s="3">
        <v>63</v>
      </c>
      <c r="B19" s="4"/>
      <c r="C19" s="5"/>
      <c r="D19" s="6"/>
      <c r="E19" s="7">
        <v>87777.2</v>
      </c>
      <c r="F19" s="7"/>
      <c r="G19" s="8"/>
      <c r="H19" s="9"/>
    </row>
    <row r="20" spans="1:8" ht="12.75">
      <c r="A20" s="22">
        <v>65</v>
      </c>
      <c r="B20" s="23"/>
      <c r="C20" s="24"/>
      <c r="D20" s="24">
        <v>106575</v>
      </c>
      <c r="E20" s="24"/>
      <c r="F20" s="24"/>
      <c r="G20" s="25"/>
      <c r="H20" s="26"/>
    </row>
    <row r="21" spans="1:8" ht="12.75">
      <c r="A21" s="22">
        <v>66</v>
      </c>
      <c r="B21" s="23"/>
      <c r="C21" s="24">
        <v>137025</v>
      </c>
      <c r="D21" s="24"/>
      <c r="E21" s="24"/>
      <c r="F21" s="24"/>
      <c r="G21" s="25"/>
      <c r="H21" s="26"/>
    </row>
    <row r="22" spans="1:8" ht="12.75">
      <c r="A22" s="22">
        <v>67</v>
      </c>
      <c r="B22" s="23">
        <v>816678.84</v>
      </c>
      <c r="C22" s="24"/>
      <c r="D22" s="24"/>
      <c r="E22" s="24"/>
      <c r="F22" s="24"/>
      <c r="G22" s="25"/>
      <c r="H22" s="26"/>
    </row>
    <row r="23" spans="1:8" ht="12.75">
      <c r="A23" s="22">
        <v>92</v>
      </c>
      <c r="B23" s="23">
        <v>60185.44</v>
      </c>
      <c r="C23" s="24"/>
      <c r="D23" s="24"/>
      <c r="E23" s="24"/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3" t="s">
        <v>18</v>
      </c>
      <c r="B27" s="34">
        <f>SUM(B19:B26)</f>
        <v>876864.28</v>
      </c>
      <c r="C27" s="34">
        <f aca="true" t="shared" si="1" ref="C27:H27">SUM(C19:C26)</f>
        <v>137025</v>
      </c>
      <c r="D27" s="34">
        <f t="shared" si="1"/>
        <v>106575</v>
      </c>
      <c r="E27" s="34">
        <f t="shared" si="1"/>
        <v>87777.2</v>
      </c>
      <c r="F27" s="34">
        <f t="shared" si="1"/>
        <v>0</v>
      </c>
      <c r="G27" s="34">
        <f t="shared" si="1"/>
        <v>0</v>
      </c>
      <c r="H27" s="34">
        <f t="shared" si="1"/>
        <v>0</v>
      </c>
    </row>
    <row r="28" spans="1:8" s="1" customFormat="1" ht="28.5" customHeight="1" thickBot="1">
      <c r="A28" s="33" t="s">
        <v>50</v>
      </c>
      <c r="B28" s="159">
        <f>B27+C27+D27+E27+F27+G27+H27</f>
        <v>1208241.48</v>
      </c>
      <c r="C28" s="160"/>
      <c r="D28" s="160"/>
      <c r="E28" s="160"/>
      <c r="F28" s="160"/>
      <c r="G28" s="160"/>
      <c r="H28" s="161"/>
    </row>
    <row r="29" spans="4:5" ht="13.5" thickBot="1">
      <c r="D29" s="38"/>
      <c r="E29" s="39"/>
    </row>
    <row r="30" spans="1:8" ht="26.25" thickBot="1">
      <c r="A30" s="94" t="s">
        <v>9</v>
      </c>
      <c r="B30" s="162" t="s">
        <v>60</v>
      </c>
      <c r="C30" s="163"/>
      <c r="D30" s="163"/>
      <c r="E30" s="163"/>
      <c r="F30" s="163"/>
      <c r="G30" s="163"/>
      <c r="H30" s="164"/>
    </row>
    <row r="31" spans="1:8" ht="90" thickBot="1">
      <c r="A31" s="95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46</v>
      </c>
      <c r="H31" s="21" t="s">
        <v>17</v>
      </c>
    </row>
    <row r="32" spans="1:8" ht="12.75">
      <c r="A32" s="3">
        <v>63</v>
      </c>
      <c r="B32" s="4"/>
      <c r="C32" s="5"/>
      <c r="D32" s="6"/>
      <c r="E32" s="7">
        <v>87950</v>
      </c>
      <c r="F32" s="7"/>
      <c r="G32" s="8"/>
      <c r="H32" s="9"/>
    </row>
    <row r="33" spans="1:8" ht="12.75">
      <c r="A33" s="22">
        <v>65</v>
      </c>
      <c r="B33" s="23"/>
      <c r="C33" s="24"/>
      <c r="D33" s="24">
        <v>106785</v>
      </c>
      <c r="E33" s="24"/>
      <c r="F33" s="24"/>
      <c r="G33" s="25"/>
      <c r="H33" s="26"/>
    </row>
    <row r="34" spans="1:8" ht="12.75">
      <c r="A34" s="22">
        <v>66</v>
      </c>
      <c r="B34" s="23"/>
      <c r="C34" s="24">
        <v>137295</v>
      </c>
      <c r="D34" s="24"/>
      <c r="E34" s="24"/>
      <c r="F34" s="24"/>
      <c r="G34" s="25"/>
      <c r="H34" s="26"/>
    </row>
    <row r="35" spans="1:8" ht="12.75">
      <c r="A35" s="22">
        <v>67</v>
      </c>
      <c r="B35" s="23">
        <v>818288</v>
      </c>
      <c r="C35" s="24"/>
      <c r="D35" s="24"/>
      <c r="E35" s="24"/>
      <c r="F35" s="24"/>
      <c r="G35" s="25"/>
      <c r="H35" s="26"/>
    </row>
    <row r="36" spans="1:8" ht="12.75">
      <c r="A36" s="22">
        <v>92</v>
      </c>
      <c r="B36" s="23">
        <v>60304</v>
      </c>
      <c r="C36" s="24"/>
      <c r="D36" s="24"/>
      <c r="E36" s="24"/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3" t="s">
        <v>18</v>
      </c>
      <c r="B40" s="34">
        <f aca="true" t="shared" si="2" ref="B40:G40">SUM(B32:B39)</f>
        <v>878592</v>
      </c>
      <c r="C40" s="34">
        <f t="shared" si="2"/>
        <v>137295</v>
      </c>
      <c r="D40" s="34">
        <f t="shared" si="2"/>
        <v>106785</v>
      </c>
      <c r="E40" s="34">
        <f t="shared" si="2"/>
        <v>87950</v>
      </c>
      <c r="F40" s="34">
        <f t="shared" si="2"/>
        <v>0</v>
      </c>
      <c r="G40" s="34">
        <f t="shared" si="2"/>
        <v>0</v>
      </c>
      <c r="H40" s="35">
        <v>0</v>
      </c>
    </row>
    <row r="41" spans="1:8" s="1" customFormat="1" ht="28.5" customHeight="1" thickBot="1">
      <c r="A41" s="33" t="s">
        <v>53</v>
      </c>
      <c r="B41" s="159">
        <f>B40+C40+D40+E40+F40+G40+H40</f>
        <v>1210622</v>
      </c>
      <c r="C41" s="160"/>
      <c r="D41" s="160"/>
      <c r="E41" s="160"/>
      <c r="F41" s="160"/>
      <c r="G41" s="160"/>
      <c r="H41" s="161"/>
    </row>
    <row r="42" spans="3:5" ht="13.5" customHeight="1">
      <c r="C42" s="40"/>
      <c r="D42" s="38"/>
      <c r="E42" s="41"/>
    </row>
    <row r="43" spans="3:5" ht="13.5" customHeight="1">
      <c r="C43" s="40"/>
      <c r="D43" s="42"/>
      <c r="E43" s="43"/>
    </row>
    <row r="44" spans="4:5" ht="13.5" customHeight="1">
      <c r="D44" s="44"/>
      <c r="E44" s="45"/>
    </row>
    <row r="45" spans="4:5" ht="13.5" customHeight="1">
      <c r="D45" s="46"/>
      <c r="E45" s="47"/>
    </row>
    <row r="46" spans="4:5" ht="13.5" customHeight="1">
      <c r="D46" s="38"/>
      <c r="E46" s="39"/>
    </row>
    <row r="47" spans="3:5" ht="28.5" customHeight="1">
      <c r="C47" s="40"/>
      <c r="D47" s="38"/>
      <c r="E47" s="48"/>
    </row>
    <row r="48" spans="3:5" ht="13.5" customHeight="1">
      <c r="C48" s="40"/>
      <c r="D48" s="38"/>
      <c r="E48" s="43"/>
    </row>
    <row r="49" spans="4:5" ht="13.5" customHeight="1">
      <c r="D49" s="38"/>
      <c r="E49" s="39"/>
    </row>
    <row r="50" spans="4:5" ht="13.5" customHeight="1">
      <c r="D50" s="38"/>
      <c r="E50" s="47"/>
    </row>
    <row r="51" spans="4:5" ht="13.5" customHeight="1">
      <c r="D51" s="38"/>
      <c r="E51" s="39"/>
    </row>
    <row r="52" spans="4:5" ht="22.5" customHeight="1">
      <c r="D52" s="38"/>
      <c r="E52" s="49"/>
    </row>
    <row r="53" spans="4:5" ht="13.5" customHeight="1">
      <c r="D53" s="44"/>
      <c r="E53" s="45"/>
    </row>
    <row r="54" spans="2:5" ht="13.5" customHeight="1">
      <c r="B54" s="40"/>
      <c r="D54" s="44"/>
      <c r="E54" s="50"/>
    </row>
    <row r="55" spans="3:5" ht="13.5" customHeight="1">
      <c r="C55" s="40"/>
      <c r="D55" s="44"/>
      <c r="E55" s="51"/>
    </row>
    <row r="56" spans="3:5" ht="13.5" customHeight="1">
      <c r="C56" s="40"/>
      <c r="D56" s="46"/>
      <c r="E56" s="43"/>
    </row>
    <row r="57" spans="4:5" ht="13.5" customHeight="1">
      <c r="D57" s="38"/>
      <c r="E57" s="39"/>
    </row>
    <row r="58" spans="2:5" ht="13.5" customHeight="1">
      <c r="B58" s="40"/>
      <c r="D58" s="38"/>
      <c r="E58" s="41"/>
    </row>
    <row r="59" spans="3:5" ht="13.5" customHeight="1">
      <c r="C59" s="40"/>
      <c r="D59" s="38"/>
      <c r="E59" s="50"/>
    </row>
    <row r="60" spans="3:5" ht="13.5" customHeight="1">
      <c r="C60" s="40"/>
      <c r="D60" s="46"/>
      <c r="E60" s="43"/>
    </row>
    <row r="61" spans="4:5" ht="13.5" customHeight="1">
      <c r="D61" s="44"/>
      <c r="E61" s="39"/>
    </row>
    <row r="62" spans="3:5" ht="13.5" customHeight="1">
      <c r="C62" s="40"/>
      <c r="D62" s="44"/>
      <c r="E62" s="50"/>
    </row>
    <row r="63" spans="4:5" ht="22.5" customHeight="1">
      <c r="D63" s="46"/>
      <c r="E63" s="49"/>
    </row>
    <row r="64" spans="4:5" ht="13.5" customHeight="1">
      <c r="D64" s="38"/>
      <c r="E64" s="39"/>
    </row>
    <row r="65" spans="4:5" ht="13.5" customHeight="1">
      <c r="D65" s="46"/>
      <c r="E65" s="43"/>
    </row>
    <row r="66" spans="4:5" ht="13.5" customHeight="1">
      <c r="D66" s="38"/>
      <c r="E66" s="39"/>
    </row>
    <row r="67" spans="4:5" ht="13.5" customHeight="1">
      <c r="D67" s="38"/>
      <c r="E67" s="39"/>
    </row>
    <row r="68" spans="1:5" ht="13.5" customHeight="1">
      <c r="A68" s="40"/>
      <c r="D68" s="52"/>
      <c r="E68" s="50"/>
    </row>
    <row r="69" spans="2:5" ht="13.5" customHeight="1">
      <c r="B69" s="40"/>
      <c r="C69" s="40"/>
      <c r="D69" s="53"/>
      <c r="E69" s="50"/>
    </row>
    <row r="70" spans="2:5" ht="13.5" customHeight="1">
      <c r="B70" s="40"/>
      <c r="C70" s="40"/>
      <c r="D70" s="53"/>
      <c r="E70" s="41"/>
    </row>
    <row r="71" spans="2:5" ht="13.5" customHeight="1">
      <c r="B71" s="40"/>
      <c r="C71" s="40"/>
      <c r="D71" s="46"/>
      <c r="E71" s="47"/>
    </row>
    <row r="72" spans="4:5" ht="12.75">
      <c r="D72" s="38"/>
      <c r="E72" s="39"/>
    </row>
    <row r="73" spans="2:5" ht="12.75">
      <c r="B73" s="40"/>
      <c r="D73" s="38"/>
      <c r="E73" s="50"/>
    </row>
    <row r="74" spans="3:5" ht="12.75">
      <c r="C74" s="40"/>
      <c r="D74" s="38"/>
      <c r="E74" s="41"/>
    </row>
    <row r="75" spans="3:5" ht="12.75">
      <c r="C75" s="40"/>
      <c r="D75" s="46"/>
      <c r="E75" s="43"/>
    </row>
    <row r="76" spans="4:5" ht="12.75">
      <c r="D76" s="38"/>
      <c r="E76" s="39"/>
    </row>
    <row r="77" spans="4:5" ht="12.75">
      <c r="D77" s="38"/>
      <c r="E77" s="39"/>
    </row>
    <row r="78" spans="4:5" ht="12.75">
      <c r="D78" s="54"/>
      <c r="E78" s="55"/>
    </row>
    <row r="79" spans="4:5" ht="12.75">
      <c r="D79" s="38"/>
      <c r="E79" s="39"/>
    </row>
    <row r="80" spans="4:5" ht="12.75">
      <c r="D80" s="38"/>
      <c r="E80" s="39"/>
    </row>
    <row r="81" spans="4:5" ht="12.75">
      <c r="D81" s="38"/>
      <c r="E81" s="39"/>
    </row>
    <row r="82" spans="4:5" ht="12.75">
      <c r="D82" s="46"/>
      <c r="E82" s="43"/>
    </row>
    <row r="83" spans="4:5" ht="12.75">
      <c r="D83" s="38"/>
      <c r="E83" s="39"/>
    </row>
    <row r="84" spans="4:5" ht="12.75">
      <c r="D84" s="46"/>
      <c r="E84" s="43"/>
    </row>
    <row r="85" spans="4:5" ht="12.75">
      <c r="D85" s="38"/>
      <c r="E85" s="39"/>
    </row>
    <row r="86" spans="4:5" ht="12.75">
      <c r="D86" s="38"/>
      <c r="E86" s="39"/>
    </row>
    <row r="87" spans="4:5" ht="12.75">
      <c r="D87" s="38"/>
      <c r="E87" s="39"/>
    </row>
    <row r="88" spans="4:5" ht="12.75">
      <c r="D88" s="38"/>
      <c r="E88" s="39"/>
    </row>
    <row r="89" spans="1:5" ht="28.5" customHeight="1">
      <c r="A89" s="56"/>
      <c r="B89" s="56"/>
      <c r="C89" s="56"/>
      <c r="D89" s="57"/>
      <c r="E89" s="58"/>
    </row>
    <row r="90" spans="3:5" ht="12.75">
      <c r="C90" s="40"/>
      <c r="D90" s="38"/>
      <c r="E90" s="41"/>
    </row>
    <row r="91" spans="4:5" ht="12.75">
      <c r="D91" s="59"/>
      <c r="E91" s="60"/>
    </row>
    <row r="92" spans="4:5" ht="12.75">
      <c r="D92" s="38"/>
      <c r="E92" s="39"/>
    </row>
    <row r="93" spans="4:5" ht="12.75">
      <c r="D93" s="54"/>
      <c r="E93" s="55"/>
    </row>
    <row r="94" spans="4:5" ht="12.75">
      <c r="D94" s="54"/>
      <c r="E94" s="55"/>
    </row>
    <row r="95" spans="4:5" ht="12.75">
      <c r="D95" s="38"/>
      <c r="E95" s="39"/>
    </row>
    <row r="96" spans="4:5" ht="12.75">
      <c r="D96" s="46"/>
      <c r="E96" s="43"/>
    </row>
    <row r="97" spans="4:5" ht="12.75">
      <c r="D97" s="38"/>
      <c r="E97" s="39"/>
    </row>
    <row r="98" spans="4:5" ht="12.75">
      <c r="D98" s="38"/>
      <c r="E98" s="39"/>
    </row>
    <row r="99" spans="4:5" ht="12.75">
      <c r="D99" s="46"/>
      <c r="E99" s="43"/>
    </row>
    <row r="100" spans="4:5" ht="12.75">
      <c r="D100" s="38"/>
      <c r="E100" s="39"/>
    </row>
    <row r="101" spans="4:5" ht="12.75">
      <c r="D101" s="54"/>
      <c r="E101" s="55"/>
    </row>
    <row r="102" spans="4:5" ht="12.75">
      <c r="D102" s="46"/>
      <c r="E102" s="60"/>
    </row>
    <row r="103" spans="4:5" ht="12.75">
      <c r="D103" s="44"/>
      <c r="E103" s="55"/>
    </row>
    <row r="104" spans="4:5" ht="12.75">
      <c r="D104" s="46"/>
      <c r="E104" s="43"/>
    </row>
    <row r="105" spans="4:5" ht="12.75">
      <c r="D105" s="38"/>
      <c r="E105" s="39"/>
    </row>
    <row r="106" spans="3:5" ht="12.75">
      <c r="C106" s="40"/>
      <c r="D106" s="38"/>
      <c r="E106" s="41"/>
    </row>
    <row r="107" spans="4:5" ht="12.75">
      <c r="D107" s="44"/>
      <c r="E107" s="43"/>
    </row>
    <row r="108" spans="4:5" ht="12.75">
      <c r="D108" s="44"/>
      <c r="E108" s="55"/>
    </row>
    <row r="109" spans="3:5" ht="12.75">
      <c r="C109" s="40"/>
      <c r="D109" s="44"/>
      <c r="E109" s="61"/>
    </row>
    <row r="110" spans="3:5" ht="12.75">
      <c r="C110" s="40"/>
      <c r="D110" s="46"/>
      <c r="E110" s="47"/>
    </row>
    <row r="111" spans="4:5" ht="12.75">
      <c r="D111" s="38"/>
      <c r="E111" s="39"/>
    </row>
    <row r="112" spans="4:5" ht="12.75">
      <c r="D112" s="59"/>
      <c r="E112" s="62"/>
    </row>
    <row r="113" spans="4:5" ht="11.25" customHeight="1">
      <c r="D113" s="54"/>
      <c r="E113" s="55"/>
    </row>
    <row r="114" spans="2:5" ht="24" customHeight="1">
      <c r="B114" s="40"/>
      <c r="D114" s="54"/>
      <c r="E114" s="63"/>
    </row>
    <row r="115" spans="3:5" ht="15" customHeight="1">
      <c r="C115" s="40"/>
      <c r="D115" s="54"/>
      <c r="E115" s="63"/>
    </row>
    <row r="116" spans="4:5" ht="11.25" customHeight="1">
      <c r="D116" s="59"/>
      <c r="E116" s="60"/>
    </row>
    <row r="117" spans="4:5" ht="12.75">
      <c r="D117" s="54"/>
      <c r="E117" s="55"/>
    </row>
    <row r="118" spans="2:5" ht="13.5" customHeight="1">
      <c r="B118" s="40"/>
      <c r="D118" s="54"/>
      <c r="E118" s="64"/>
    </row>
    <row r="119" spans="3:5" ht="12.75" customHeight="1">
      <c r="C119" s="40"/>
      <c r="D119" s="54"/>
      <c r="E119" s="41"/>
    </row>
    <row r="120" spans="3:5" ht="12.75" customHeight="1">
      <c r="C120" s="40"/>
      <c r="D120" s="46"/>
      <c r="E120" s="47"/>
    </row>
    <row r="121" spans="4:5" ht="12.75">
      <c r="D121" s="38"/>
      <c r="E121" s="39"/>
    </row>
    <row r="122" spans="3:5" ht="12.75">
      <c r="C122" s="40"/>
      <c r="D122" s="38"/>
      <c r="E122" s="61"/>
    </row>
    <row r="123" spans="4:5" ht="12.75">
      <c r="D123" s="59"/>
      <c r="E123" s="60"/>
    </row>
    <row r="124" spans="4:5" ht="12.75">
      <c r="D124" s="54"/>
      <c r="E124" s="55"/>
    </row>
    <row r="125" spans="4:5" ht="12.75">
      <c r="D125" s="38"/>
      <c r="E125" s="39"/>
    </row>
    <row r="126" spans="1:5" ht="19.5" customHeight="1">
      <c r="A126" s="65"/>
      <c r="B126" s="14"/>
      <c r="C126" s="14"/>
      <c r="D126" s="14"/>
      <c r="E126" s="50"/>
    </row>
    <row r="127" spans="1:5" ht="15" customHeight="1">
      <c r="A127" s="40"/>
      <c r="D127" s="52"/>
      <c r="E127" s="50"/>
    </row>
    <row r="128" spans="1:5" ht="12.75">
      <c r="A128" s="40"/>
      <c r="B128" s="40"/>
      <c r="D128" s="52"/>
      <c r="E128" s="41"/>
    </row>
    <row r="129" spans="3:5" ht="12.75">
      <c r="C129" s="40"/>
      <c r="D129" s="38"/>
      <c r="E129" s="50"/>
    </row>
    <row r="130" spans="4:5" ht="12.75">
      <c r="D130" s="42"/>
      <c r="E130" s="43"/>
    </row>
    <row r="131" spans="2:5" ht="12.75">
      <c r="B131" s="40"/>
      <c r="D131" s="38"/>
      <c r="E131" s="41"/>
    </row>
    <row r="132" spans="3:5" ht="12.75">
      <c r="C132" s="40"/>
      <c r="D132" s="38"/>
      <c r="E132" s="41"/>
    </row>
    <row r="133" spans="4:5" ht="12.75">
      <c r="D133" s="46"/>
      <c r="E133" s="47"/>
    </row>
    <row r="134" spans="3:5" ht="22.5" customHeight="1">
      <c r="C134" s="40"/>
      <c r="D134" s="38"/>
      <c r="E134" s="48"/>
    </row>
    <row r="135" spans="4:5" ht="12.75">
      <c r="D135" s="38"/>
      <c r="E135" s="47"/>
    </row>
    <row r="136" spans="2:5" ht="12.75">
      <c r="B136" s="40"/>
      <c r="D136" s="44"/>
      <c r="E136" s="50"/>
    </row>
    <row r="137" spans="3:5" ht="12.75">
      <c r="C137" s="40"/>
      <c r="D137" s="44"/>
      <c r="E137" s="51"/>
    </row>
    <row r="138" spans="4:5" ht="12.75">
      <c r="D138" s="46"/>
      <c r="E138" s="43"/>
    </row>
    <row r="139" spans="1:5" ht="13.5" customHeight="1">
      <c r="A139" s="40"/>
      <c r="D139" s="52"/>
      <c r="E139" s="50"/>
    </row>
    <row r="140" spans="2:5" ht="13.5" customHeight="1">
      <c r="B140" s="40"/>
      <c r="D140" s="38"/>
      <c r="E140" s="50"/>
    </row>
    <row r="141" spans="3:5" ht="13.5" customHeight="1">
      <c r="C141" s="40"/>
      <c r="D141" s="38"/>
      <c r="E141" s="41"/>
    </row>
    <row r="142" spans="3:5" ht="12.75">
      <c r="C142" s="40"/>
      <c r="D142" s="46"/>
      <c r="E142" s="43"/>
    </row>
    <row r="143" spans="3:5" ht="12.75">
      <c r="C143" s="40"/>
      <c r="D143" s="38"/>
      <c r="E143" s="41"/>
    </row>
    <row r="144" spans="4:5" ht="12.75">
      <c r="D144" s="59"/>
      <c r="E144" s="60"/>
    </row>
    <row r="145" spans="3:5" ht="12.75">
      <c r="C145" s="40"/>
      <c r="D145" s="44"/>
      <c r="E145" s="61"/>
    </row>
    <row r="146" spans="3:5" ht="12.75">
      <c r="C146" s="40"/>
      <c r="D146" s="46"/>
      <c r="E146" s="47"/>
    </row>
    <row r="147" spans="4:5" ht="12.75">
      <c r="D147" s="59"/>
      <c r="E147" s="66"/>
    </row>
    <row r="148" spans="2:5" ht="12.75">
      <c r="B148" s="40"/>
      <c r="D148" s="54"/>
      <c r="E148" s="64"/>
    </row>
    <row r="149" spans="3:5" ht="12.75">
      <c r="C149" s="40"/>
      <c r="D149" s="54"/>
      <c r="E149" s="41"/>
    </row>
    <row r="150" spans="3:5" ht="12.75">
      <c r="C150" s="40"/>
      <c r="D150" s="46"/>
      <c r="E150" s="47"/>
    </row>
    <row r="151" spans="3:5" ht="12.75">
      <c r="C151" s="40"/>
      <c r="D151" s="46"/>
      <c r="E151" s="47"/>
    </row>
    <row r="152" spans="4:5" ht="12.75">
      <c r="D152" s="38"/>
      <c r="E152" s="39"/>
    </row>
    <row r="153" spans="1:5" s="67" customFormat="1" ht="18" customHeight="1">
      <c r="A153" s="165"/>
      <c r="B153" s="166"/>
      <c r="C153" s="166"/>
      <c r="D153" s="166"/>
      <c r="E153" s="166"/>
    </row>
    <row r="154" spans="1:5" ht="28.5" customHeight="1">
      <c r="A154" s="56"/>
      <c r="B154" s="56"/>
      <c r="C154" s="56"/>
      <c r="D154" s="57"/>
      <c r="E154" s="58"/>
    </row>
    <row r="156" spans="1:5" ht="15.75">
      <c r="A156" s="69"/>
      <c r="B156" s="40"/>
      <c r="C156" s="40"/>
      <c r="D156" s="70"/>
      <c r="E156" s="13"/>
    </row>
    <row r="157" spans="1:5" ht="12.75">
      <c r="A157" s="40"/>
      <c r="B157" s="40"/>
      <c r="C157" s="40"/>
      <c r="D157" s="70"/>
      <c r="E157" s="13"/>
    </row>
    <row r="158" spans="1:5" ht="17.25" customHeight="1">
      <c r="A158" s="40"/>
      <c r="B158" s="40"/>
      <c r="C158" s="40"/>
      <c r="D158" s="70"/>
      <c r="E158" s="13"/>
    </row>
    <row r="159" spans="1:5" ht="13.5" customHeight="1">
      <c r="A159" s="40"/>
      <c r="B159" s="40"/>
      <c r="C159" s="40"/>
      <c r="D159" s="70"/>
      <c r="E159" s="13"/>
    </row>
    <row r="160" spans="1:5" ht="12.75">
      <c r="A160" s="40"/>
      <c r="B160" s="40"/>
      <c r="C160" s="40"/>
      <c r="D160" s="70"/>
      <c r="E160" s="13"/>
    </row>
    <row r="161" spans="1:3" ht="12.75">
      <c r="A161" s="40"/>
      <c r="B161" s="40"/>
      <c r="C161" s="40"/>
    </row>
    <row r="162" spans="1:5" ht="12.75">
      <c r="A162" s="40"/>
      <c r="B162" s="40"/>
      <c r="C162" s="40"/>
      <c r="D162" s="70"/>
      <c r="E162" s="13"/>
    </row>
    <row r="163" spans="1:5" ht="12.75">
      <c r="A163" s="40"/>
      <c r="B163" s="40"/>
      <c r="C163" s="40"/>
      <c r="D163" s="70"/>
      <c r="E163" s="71"/>
    </row>
    <row r="164" spans="1:5" ht="12.75">
      <c r="A164" s="40"/>
      <c r="B164" s="40"/>
      <c r="C164" s="40"/>
      <c r="D164" s="70"/>
      <c r="E164" s="13"/>
    </row>
    <row r="165" spans="1:5" ht="22.5" customHeight="1">
      <c r="A165" s="40"/>
      <c r="B165" s="40"/>
      <c r="C165" s="40"/>
      <c r="D165" s="70"/>
      <c r="E165" s="48"/>
    </row>
    <row r="166" spans="4:5" ht="22.5" customHeight="1">
      <c r="D166" s="46"/>
      <c r="E166" s="49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6"/>
  <sheetViews>
    <sheetView tabSelected="1" zoomScalePageLayoutView="0" workbookViewId="0" topLeftCell="A1">
      <selection activeCell="F2" sqref="F2"/>
    </sheetView>
  </sheetViews>
  <sheetFormatPr defaultColWidth="11.421875" defaultRowHeight="12.75"/>
  <cols>
    <col min="1" max="1" width="11.421875" style="87" bestFit="1" customWidth="1"/>
    <col min="2" max="2" width="34.421875" style="90" customWidth="1"/>
    <col min="3" max="3" width="14.28125" style="2" customWidth="1"/>
    <col min="4" max="4" width="12.28125" style="2" bestFit="1" customWidth="1"/>
    <col min="5" max="5" width="12.421875" style="2" bestFit="1" customWidth="1"/>
    <col min="6" max="6" width="14.140625" style="2" bestFit="1" customWidth="1"/>
    <col min="7" max="7" width="12.28125" style="2" bestFit="1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1" width="14.00390625" style="2" customWidth="1"/>
    <col min="12" max="12" width="12.28125" style="2" bestFit="1" customWidth="1"/>
    <col min="13" max="13" width="12.28125" style="10" bestFit="1" customWidth="1"/>
    <col min="14" max="16384" width="11.421875" style="10" customWidth="1"/>
  </cols>
  <sheetData>
    <row r="1" spans="1:12" ht="24" customHeight="1">
      <c r="A1" s="167" t="s">
        <v>19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3" s="13" customFormat="1" ht="67.5">
      <c r="A2" s="11" t="s">
        <v>20</v>
      </c>
      <c r="B2" s="11" t="s">
        <v>21</v>
      </c>
      <c r="C2" s="12" t="s">
        <v>58</v>
      </c>
      <c r="D2" s="91" t="s">
        <v>11</v>
      </c>
      <c r="E2" s="91" t="s">
        <v>12</v>
      </c>
      <c r="F2" s="91" t="s">
        <v>13</v>
      </c>
      <c r="G2" s="91" t="s">
        <v>14</v>
      </c>
      <c r="H2" s="91" t="s">
        <v>22</v>
      </c>
      <c r="I2" s="91" t="s">
        <v>16</v>
      </c>
      <c r="J2" s="91" t="s">
        <v>17</v>
      </c>
      <c r="K2" s="80" t="s">
        <v>68</v>
      </c>
      <c r="L2" s="12" t="s">
        <v>52</v>
      </c>
      <c r="M2" s="12" t="s">
        <v>59</v>
      </c>
    </row>
    <row r="3" spans="1:12" ht="12.75">
      <c r="A3" s="86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86"/>
      <c r="B4" s="88" t="s">
        <v>71</v>
      </c>
    </row>
    <row r="5" spans="1:12" ht="12.75">
      <c r="A5" s="86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s="13" customFormat="1" ht="13.5" thickBot="1">
      <c r="A6" s="110"/>
      <c r="B6" s="116" t="s">
        <v>43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30"/>
    </row>
    <row r="7" spans="1:13" s="13" customFormat="1" ht="26.25" customHeight="1" thickBot="1">
      <c r="A7" s="111" t="s">
        <v>42</v>
      </c>
      <c r="B7" s="117" t="s">
        <v>64</v>
      </c>
      <c r="C7" s="124"/>
      <c r="D7" s="128"/>
      <c r="E7" s="128"/>
      <c r="F7" s="128"/>
      <c r="G7" s="128"/>
      <c r="H7" s="128"/>
      <c r="I7" s="128"/>
      <c r="J7" s="128"/>
      <c r="K7" s="128"/>
      <c r="L7" s="128"/>
      <c r="M7" s="131"/>
    </row>
    <row r="8" spans="1:13" s="13" customFormat="1" ht="12.75">
      <c r="A8" s="112">
        <v>3</v>
      </c>
      <c r="B8" s="118" t="s">
        <v>23</v>
      </c>
      <c r="C8" s="133">
        <f>C9+C13+C18</f>
        <v>804609.69</v>
      </c>
      <c r="D8" s="133">
        <f aca="true" t="shared" si="0" ref="D8:M8">D9+D13+D18</f>
        <v>804609.69</v>
      </c>
      <c r="E8" s="133">
        <f t="shared" si="0"/>
        <v>0</v>
      </c>
      <c r="F8" s="133">
        <f t="shared" si="0"/>
        <v>0</v>
      </c>
      <c r="G8" s="133">
        <f t="shared" si="0"/>
        <v>0</v>
      </c>
      <c r="H8" s="133">
        <f t="shared" si="0"/>
        <v>0</v>
      </c>
      <c r="I8" s="133">
        <f t="shared" si="0"/>
        <v>0</v>
      </c>
      <c r="J8" s="133">
        <f t="shared" si="0"/>
        <v>0</v>
      </c>
      <c r="K8" s="133">
        <f t="shared" si="0"/>
        <v>0</v>
      </c>
      <c r="L8" s="133">
        <f t="shared" si="0"/>
        <v>816678.8400000001</v>
      </c>
      <c r="M8" s="133">
        <f t="shared" si="0"/>
        <v>818288.05</v>
      </c>
    </row>
    <row r="9" spans="1:13" s="13" customFormat="1" ht="12.75">
      <c r="A9" s="113">
        <v>31</v>
      </c>
      <c r="B9" s="119" t="s">
        <v>24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</row>
    <row r="10" spans="1:13" ht="12.75">
      <c r="A10" s="114">
        <v>311</v>
      </c>
      <c r="B10" s="120" t="s">
        <v>25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5"/>
      <c r="M10" s="125"/>
    </row>
    <row r="11" spans="1:13" ht="12.75">
      <c r="A11" s="114">
        <v>312</v>
      </c>
      <c r="B11" s="120" t="s">
        <v>26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5"/>
      <c r="M11" s="125"/>
    </row>
    <row r="12" spans="1:13" ht="12.75">
      <c r="A12" s="114">
        <v>313</v>
      </c>
      <c r="B12" s="120" t="s">
        <v>27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5"/>
      <c r="M12" s="125"/>
    </row>
    <row r="13" spans="1:13" s="13" customFormat="1" ht="12.75">
      <c r="A13" s="113">
        <v>32</v>
      </c>
      <c r="B13" s="119" t="s">
        <v>28</v>
      </c>
      <c r="C13" s="125">
        <f>SUM(C14:C17)</f>
        <v>804109.69</v>
      </c>
      <c r="D13" s="125">
        <f aca="true" t="shared" si="1" ref="D13:M13">SUM(D14:D17)</f>
        <v>804109.69</v>
      </c>
      <c r="E13" s="125">
        <f t="shared" si="1"/>
        <v>0</v>
      </c>
      <c r="F13" s="125">
        <f t="shared" si="1"/>
        <v>0</v>
      </c>
      <c r="G13" s="125">
        <f t="shared" si="1"/>
        <v>0</v>
      </c>
      <c r="H13" s="125">
        <f t="shared" si="1"/>
        <v>0</v>
      </c>
      <c r="I13" s="125">
        <f t="shared" si="1"/>
        <v>0</v>
      </c>
      <c r="J13" s="125">
        <f t="shared" si="1"/>
        <v>0</v>
      </c>
      <c r="K13" s="125">
        <f t="shared" si="1"/>
        <v>0</v>
      </c>
      <c r="L13" s="125">
        <f t="shared" si="1"/>
        <v>816171.3400000001</v>
      </c>
      <c r="M13" s="125">
        <f t="shared" si="1"/>
        <v>817779.55</v>
      </c>
    </row>
    <row r="14" spans="1:13" ht="12.75">
      <c r="A14" s="114">
        <v>321</v>
      </c>
      <c r="B14" s="120" t="s">
        <v>29</v>
      </c>
      <c r="C14" s="126">
        <v>35000</v>
      </c>
      <c r="D14" s="126">
        <v>35000</v>
      </c>
      <c r="E14" s="126">
        <v>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5">
        <v>35525</v>
      </c>
      <c r="M14" s="125">
        <v>35595</v>
      </c>
    </row>
    <row r="15" spans="1:13" ht="12.75">
      <c r="A15" s="114">
        <v>322</v>
      </c>
      <c r="B15" s="120" t="s">
        <v>30</v>
      </c>
      <c r="C15" s="126">
        <v>304000</v>
      </c>
      <c r="D15" s="126">
        <v>304000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5">
        <v>308560</v>
      </c>
      <c r="M15" s="125">
        <v>309168</v>
      </c>
    </row>
    <row r="16" spans="1:13" ht="12.75">
      <c r="A16" s="114">
        <v>323</v>
      </c>
      <c r="B16" s="120" t="s">
        <v>31</v>
      </c>
      <c r="C16" s="126">
        <v>447109.69</v>
      </c>
      <c r="D16" s="126">
        <v>447109.69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5">
        <v>453816.34</v>
      </c>
      <c r="M16" s="125">
        <v>454710.55</v>
      </c>
    </row>
    <row r="17" spans="1:13" ht="12.75">
      <c r="A17" s="114">
        <v>329</v>
      </c>
      <c r="B17" s="120" t="s">
        <v>32</v>
      </c>
      <c r="C17" s="126">
        <v>18000</v>
      </c>
      <c r="D17" s="126">
        <v>18000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5">
        <v>18270</v>
      </c>
      <c r="M17" s="125">
        <v>18306</v>
      </c>
    </row>
    <row r="18" spans="1:13" s="13" customFormat="1" ht="12.75">
      <c r="A18" s="113">
        <v>34</v>
      </c>
      <c r="B18" s="119" t="s">
        <v>33</v>
      </c>
      <c r="C18" s="125">
        <f>SUM(C19)</f>
        <v>500</v>
      </c>
      <c r="D18" s="125">
        <f aca="true" t="shared" si="2" ref="D18:M18">SUM(D19)</f>
        <v>500</v>
      </c>
      <c r="E18" s="125">
        <f t="shared" si="2"/>
        <v>0</v>
      </c>
      <c r="F18" s="125">
        <f t="shared" si="2"/>
        <v>0</v>
      </c>
      <c r="G18" s="125">
        <f t="shared" si="2"/>
        <v>0</v>
      </c>
      <c r="H18" s="125">
        <f t="shared" si="2"/>
        <v>0</v>
      </c>
      <c r="I18" s="125">
        <f t="shared" si="2"/>
        <v>0</v>
      </c>
      <c r="J18" s="125">
        <f t="shared" si="2"/>
        <v>0</v>
      </c>
      <c r="K18" s="125">
        <f t="shared" si="2"/>
        <v>0</v>
      </c>
      <c r="L18" s="125">
        <f t="shared" si="2"/>
        <v>507.5</v>
      </c>
      <c r="M18" s="125">
        <f t="shared" si="2"/>
        <v>508.5</v>
      </c>
    </row>
    <row r="19" spans="1:13" ht="12.75">
      <c r="A19" s="114">
        <v>343</v>
      </c>
      <c r="B19" s="120" t="s">
        <v>34</v>
      </c>
      <c r="C19" s="126">
        <v>500</v>
      </c>
      <c r="D19" s="126">
        <v>500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5">
        <v>507.5</v>
      </c>
      <c r="M19" s="125">
        <v>508.5</v>
      </c>
    </row>
    <row r="20" spans="1:13" s="13" customFormat="1" ht="24">
      <c r="A20" s="113">
        <v>4</v>
      </c>
      <c r="B20" s="119" t="s">
        <v>36</v>
      </c>
      <c r="C20" s="125">
        <v>0</v>
      </c>
      <c r="D20" s="125">
        <v>0</v>
      </c>
      <c r="E20" s="125">
        <v>0</v>
      </c>
      <c r="F20" s="125"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0</v>
      </c>
    </row>
    <row r="21" spans="1:13" s="13" customFormat="1" ht="24">
      <c r="A21" s="113">
        <v>42</v>
      </c>
      <c r="B21" s="119" t="s">
        <v>37</v>
      </c>
      <c r="C21" s="125">
        <v>0</v>
      </c>
      <c r="D21" s="125">
        <v>0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</row>
    <row r="22" spans="1:13" ht="12.75">
      <c r="A22" s="114">
        <v>422</v>
      </c>
      <c r="B22" s="120" t="s">
        <v>35</v>
      </c>
      <c r="C22" s="126">
        <v>0</v>
      </c>
      <c r="D22" s="126">
        <v>0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5">
        <v>0</v>
      </c>
      <c r="M22" s="125">
        <v>0</v>
      </c>
    </row>
    <row r="23" spans="1:13" ht="24">
      <c r="A23" s="114">
        <v>424</v>
      </c>
      <c r="B23" s="120" t="s">
        <v>38</v>
      </c>
      <c r="C23" s="126">
        <v>0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5">
        <v>0</v>
      </c>
      <c r="M23" s="125">
        <v>0</v>
      </c>
    </row>
    <row r="24" spans="1:13" ht="12.75">
      <c r="A24" s="113"/>
      <c r="B24" s="120"/>
      <c r="C24" s="126"/>
      <c r="D24" s="126"/>
      <c r="E24" s="126"/>
      <c r="F24" s="126"/>
      <c r="G24" s="126"/>
      <c r="H24" s="126"/>
      <c r="I24" s="126"/>
      <c r="J24" s="126"/>
      <c r="K24" s="126"/>
      <c r="L24" s="125"/>
      <c r="M24" s="125"/>
    </row>
    <row r="25" spans="1:13" s="13" customFormat="1" ht="12.75" customHeight="1">
      <c r="A25" s="115" t="s">
        <v>42</v>
      </c>
      <c r="B25" s="121" t="s">
        <v>65</v>
      </c>
      <c r="C25" s="127"/>
      <c r="D25" s="129"/>
      <c r="E25" s="129"/>
      <c r="F25" s="129"/>
      <c r="G25" s="129"/>
      <c r="H25" s="129"/>
      <c r="I25" s="129"/>
      <c r="J25" s="129"/>
      <c r="K25" s="129"/>
      <c r="L25" s="129"/>
      <c r="M25" s="132"/>
    </row>
    <row r="26" spans="1:13" s="13" customFormat="1" ht="12.75">
      <c r="A26" s="113">
        <v>3</v>
      </c>
      <c r="B26" s="119" t="s">
        <v>23</v>
      </c>
      <c r="C26" s="125">
        <f>SUM(D26:K26)</f>
        <v>120000</v>
      </c>
      <c r="D26" s="125">
        <f aca="true" t="shared" si="3" ref="D26:M26">SUM(D27)</f>
        <v>0</v>
      </c>
      <c r="E26" s="125">
        <f t="shared" si="3"/>
        <v>0</v>
      </c>
      <c r="F26" s="125">
        <f t="shared" si="3"/>
        <v>100000</v>
      </c>
      <c r="G26" s="125">
        <f t="shared" si="3"/>
        <v>0</v>
      </c>
      <c r="H26" s="125">
        <f t="shared" si="3"/>
        <v>0</v>
      </c>
      <c r="I26" s="125">
        <f t="shared" si="3"/>
        <v>0</v>
      </c>
      <c r="J26" s="125">
        <f t="shared" si="3"/>
        <v>0</v>
      </c>
      <c r="K26" s="125">
        <f t="shared" si="3"/>
        <v>20000</v>
      </c>
      <c r="L26" s="125">
        <f t="shared" si="3"/>
        <v>121800</v>
      </c>
      <c r="M26" s="125">
        <f t="shared" si="3"/>
        <v>122040</v>
      </c>
    </row>
    <row r="27" spans="1:13" s="13" customFormat="1" ht="12.75">
      <c r="A27" s="113">
        <v>32</v>
      </c>
      <c r="B27" s="119" t="s">
        <v>28</v>
      </c>
      <c r="C27" s="125">
        <f>SUM(D27:K27)</f>
        <v>120000</v>
      </c>
      <c r="D27" s="125">
        <f aca="true" t="shared" si="4" ref="D27:M27">SUM(D28:D30)</f>
        <v>0</v>
      </c>
      <c r="E27" s="125">
        <f t="shared" si="4"/>
        <v>0</v>
      </c>
      <c r="F27" s="125">
        <f t="shared" si="4"/>
        <v>100000</v>
      </c>
      <c r="G27" s="125">
        <f t="shared" si="4"/>
        <v>0</v>
      </c>
      <c r="H27" s="125">
        <f t="shared" si="4"/>
        <v>0</v>
      </c>
      <c r="I27" s="125">
        <f t="shared" si="4"/>
        <v>0</v>
      </c>
      <c r="J27" s="125">
        <f t="shared" si="4"/>
        <v>0</v>
      </c>
      <c r="K27" s="125">
        <f t="shared" si="4"/>
        <v>20000</v>
      </c>
      <c r="L27" s="125">
        <f t="shared" si="4"/>
        <v>121800</v>
      </c>
      <c r="M27" s="125">
        <f t="shared" si="4"/>
        <v>122040</v>
      </c>
    </row>
    <row r="28" spans="1:13" ht="12.75">
      <c r="A28" s="114">
        <v>321</v>
      </c>
      <c r="B28" s="120" t="s">
        <v>29</v>
      </c>
      <c r="C28" s="126">
        <v>0</v>
      </c>
      <c r="D28" s="126">
        <v>0</v>
      </c>
      <c r="E28" s="126">
        <v>0</v>
      </c>
      <c r="F28" s="126">
        <v>0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5">
        <v>0</v>
      </c>
      <c r="M28" s="125">
        <v>0</v>
      </c>
    </row>
    <row r="29" spans="1:13" ht="12.75">
      <c r="A29" s="114">
        <v>322</v>
      </c>
      <c r="B29" s="120" t="s">
        <v>30</v>
      </c>
      <c r="C29" s="126">
        <f>SUM(D29:K29)</f>
        <v>120000</v>
      </c>
      <c r="D29" s="126">
        <v>0</v>
      </c>
      <c r="E29" s="126">
        <v>0</v>
      </c>
      <c r="F29" s="126">
        <v>100000</v>
      </c>
      <c r="G29" s="126">
        <v>0</v>
      </c>
      <c r="H29" s="126">
        <v>0</v>
      </c>
      <c r="I29" s="126">
        <v>0</v>
      </c>
      <c r="J29" s="126">
        <v>0</v>
      </c>
      <c r="K29" s="126">
        <v>20000</v>
      </c>
      <c r="L29" s="125">
        <v>121800</v>
      </c>
      <c r="M29" s="125">
        <v>122040</v>
      </c>
    </row>
    <row r="30" spans="1:13" ht="12.75">
      <c r="A30" s="114">
        <v>323</v>
      </c>
      <c r="B30" s="120" t="s">
        <v>31</v>
      </c>
      <c r="C30" s="126">
        <v>0</v>
      </c>
      <c r="D30" s="126">
        <v>0</v>
      </c>
      <c r="E30" s="126">
        <v>0</v>
      </c>
      <c r="F30" s="126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5">
        <v>0</v>
      </c>
      <c r="M30" s="125">
        <v>0</v>
      </c>
    </row>
    <row r="31" spans="1:13" ht="12.75" customHeight="1">
      <c r="A31" s="113"/>
      <c r="B31" s="120"/>
      <c r="C31" s="126"/>
      <c r="D31" s="126"/>
      <c r="E31" s="126"/>
      <c r="F31" s="126"/>
      <c r="G31" s="126"/>
      <c r="H31" s="126"/>
      <c r="I31" s="126"/>
      <c r="J31" s="126"/>
      <c r="K31" s="126"/>
      <c r="L31" s="125"/>
      <c r="M31" s="125"/>
    </row>
    <row r="32" spans="1:13" s="13" customFormat="1" ht="26.25" customHeight="1">
      <c r="A32" s="115" t="s">
        <v>42</v>
      </c>
      <c r="B32" s="121" t="s">
        <v>66</v>
      </c>
      <c r="C32" s="127"/>
      <c r="D32" s="129"/>
      <c r="E32" s="129"/>
      <c r="F32" s="129"/>
      <c r="G32" s="129"/>
      <c r="H32" s="129"/>
      <c r="I32" s="129"/>
      <c r="J32" s="129"/>
      <c r="K32" s="129"/>
      <c r="L32" s="129"/>
      <c r="M32" s="132"/>
    </row>
    <row r="33" spans="1:13" s="13" customFormat="1" ht="12.75">
      <c r="A33" s="113">
        <v>3</v>
      </c>
      <c r="B33" s="119" t="s">
        <v>23</v>
      </c>
      <c r="C33" s="125">
        <f>C34+C38+C43</f>
        <v>40000</v>
      </c>
      <c r="D33" s="125">
        <f>D34+D38+D43</f>
        <v>0</v>
      </c>
      <c r="E33" s="125">
        <f>E34+E38+E43</f>
        <v>0</v>
      </c>
      <c r="F33" s="125">
        <f>F34+F38+F43</f>
        <v>0</v>
      </c>
      <c r="G33" s="125">
        <f>G34+G38+G43</f>
        <v>25000</v>
      </c>
      <c r="H33" s="125">
        <f aca="true" t="shared" si="5" ref="H33:M33">H34+H38+H43</f>
        <v>0</v>
      </c>
      <c r="I33" s="125">
        <f t="shared" si="5"/>
        <v>0</v>
      </c>
      <c r="J33" s="125">
        <f t="shared" si="5"/>
        <v>0</v>
      </c>
      <c r="K33" s="125">
        <f t="shared" si="5"/>
        <v>15000</v>
      </c>
      <c r="L33" s="125">
        <f t="shared" si="5"/>
        <v>40600</v>
      </c>
      <c r="M33" s="125">
        <f t="shared" si="5"/>
        <v>40680</v>
      </c>
    </row>
    <row r="34" spans="1:13" s="13" customFormat="1" ht="12.75">
      <c r="A34" s="113">
        <v>31</v>
      </c>
      <c r="B34" s="119" t="s">
        <v>24</v>
      </c>
      <c r="C34" s="125">
        <v>0</v>
      </c>
      <c r="D34" s="125">
        <v>0</v>
      </c>
      <c r="E34" s="125">
        <v>0</v>
      </c>
      <c r="F34" s="125">
        <v>0</v>
      </c>
      <c r="G34" s="125">
        <v>0</v>
      </c>
      <c r="H34" s="125">
        <v>0</v>
      </c>
      <c r="I34" s="125">
        <v>0</v>
      </c>
      <c r="J34" s="125">
        <v>0</v>
      </c>
      <c r="K34" s="125">
        <v>0</v>
      </c>
      <c r="L34" s="125">
        <v>0</v>
      </c>
      <c r="M34" s="125">
        <v>0</v>
      </c>
    </row>
    <row r="35" spans="1:13" ht="12.75">
      <c r="A35" s="114">
        <v>311</v>
      </c>
      <c r="B35" s="120" t="s">
        <v>25</v>
      </c>
      <c r="C35" s="126">
        <v>0</v>
      </c>
      <c r="D35" s="126">
        <v>0</v>
      </c>
      <c r="E35" s="126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5">
        <v>0</v>
      </c>
      <c r="M35" s="125">
        <v>0</v>
      </c>
    </row>
    <row r="36" spans="1:13" ht="12.75">
      <c r="A36" s="114">
        <v>312</v>
      </c>
      <c r="B36" s="120" t="s">
        <v>26</v>
      </c>
      <c r="C36" s="126">
        <v>0</v>
      </c>
      <c r="D36" s="126">
        <v>0</v>
      </c>
      <c r="E36" s="126">
        <v>0</v>
      </c>
      <c r="F36" s="126">
        <v>0</v>
      </c>
      <c r="G36" s="126">
        <v>0</v>
      </c>
      <c r="H36" s="126">
        <v>0</v>
      </c>
      <c r="I36" s="126">
        <v>0</v>
      </c>
      <c r="J36" s="126">
        <v>0</v>
      </c>
      <c r="K36" s="126">
        <v>0</v>
      </c>
      <c r="L36" s="125">
        <v>0</v>
      </c>
      <c r="M36" s="125">
        <v>0</v>
      </c>
    </row>
    <row r="37" spans="1:13" ht="12.75">
      <c r="A37" s="114">
        <v>313</v>
      </c>
      <c r="B37" s="120" t="s">
        <v>27</v>
      </c>
      <c r="C37" s="126">
        <v>0</v>
      </c>
      <c r="D37" s="126">
        <v>0</v>
      </c>
      <c r="E37" s="126">
        <v>0</v>
      </c>
      <c r="F37" s="126">
        <v>0</v>
      </c>
      <c r="G37" s="126">
        <v>0</v>
      </c>
      <c r="H37" s="126">
        <v>0</v>
      </c>
      <c r="I37" s="126">
        <v>0</v>
      </c>
      <c r="J37" s="126">
        <v>0</v>
      </c>
      <c r="K37" s="126">
        <v>0</v>
      </c>
      <c r="L37" s="125">
        <v>0</v>
      </c>
      <c r="M37" s="125">
        <v>0</v>
      </c>
    </row>
    <row r="38" spans="1:13" s="13" customFormat="1" ht="12.75">
      <c r="A38" s="113">
        <v>32</v>
      </c>
      <c r="B38" s="119" t="s">
        <v>28</v>
      </c>
      <c r="C38" s="125">
        <f>SUM(C39:C42)</f>
        <v>40000</v>
      </c>
      <c r="D38" s="125">
        <v>0</v>
      </c>
      <c r="E38" s="125">
        <v>0</v>
      </c>
      <c r="F38" s="125">
        <v>0</v>
      </c>
      <c r="G38" s="125">
        <f>SUM(G39:G42)</f>
        <v>25000</v>
      </c>
      <c r="H38" s="125">
        <f aca="true" t="shared" si="6" ref="H38:M38">SUM(H39:H42)</f>
        <v>0</v>
      </c>
      <c r="I38" s="125">
        <f t="shared" si="6"/>
        <v>0</v>
      </c>
      <c r="J38" s="125">
        <f t="shared" si="6"/>
        <v>0</v>
      </c>
      <c r="K38" s="125">
        <f t="shared" si="6"/>
        <v>15000</v>
      </c>
      <c r="L38" s="125">
        <f t="shared" si="6"/>
        <v>40600</v>
      </c>
      <c r="M38" s="125">
        <f t="shared" si="6"/>
        <v>40680</v>
      </c>
    </row>
    <row r="39" spans="1:13" ht="12.75">
      <c r="A39" s="114">
        <v>321</v>
      </c>
      <c r="B39" s="120" t="s">
        <v>29</v>
      </c>
      <c r="C39" s="126">
        <v>0</v>
      </c>
      <c r="D39" s="126">
        <v>0</v>
      </c>
      <c r="E39" s="126">
        <v>0</v>
      </c>
      <c r="F39" s="126">
        <v>0</v>
      </c>
      <c r="G39" s="126">
        <v>0</v>
      </c>
      <c r="H39" s="126">
        <v>0</v>
      </c>
      <c r="I39" s="126">
        <v>0</v>
      </c>
      <c r="J39" s="126">
        <v>0</v>
      </c>
      <c r="K39" s="126">
        <v>0</v>
      </c>
      <c r="L39" s="125">
        <v>0</v>
      </c>
      <c r="M39" s="125">
        <v>0</v>
      </c>
    </row>
    <row r="40" spans="1:13" ht="12.75">
      <c r="A40" s="114">
        <v>322</v>
      </c>
      <c r="B40" s="120" t="s">
        <v>30</v>
      </c>
      <c r="C40" s="126">
        <v>0</v>
      </c>
      <c r="D40" s="126">
        <v>0</v>
      </c>
      <c r="E40" s="126">
        <v>0</v>
      </c>
      <c r="F40" s="126">
        <v>0</v>
      </c>
      <c r="G40" s="126">
        <v>0</v>
      </c>
      <c r="H40" s="126">
        <v>0</v>
      </c>
      <c r="I40" s="126">
        <v>0</v>
      </c>
      <c r="J40" s="126">
        <v>0</v>
      </c>
      <c r="K40" s="126">
        <v>0</v>
      </c>
      <c r="L40" s="125">
        <v>0</v>
      </c>
      <c r="M40" s="125">
        <v>0</v>
      </c>
    </row>
    <row r="41" spans="1:13" ht="12.75">
      <c r="A41" s="114">
        <v>323</v>
      </c>
      <c r="B41" s="120" t="s">
        <v>31</v>
      </c>
      <c r="C41" s="126">
        <v>0</v>
      </c>
      <c r="D41" s="126">
        <v>0</v>
      </c>
      <c r="E41" s="126">
        <v>0</v>
      </c>
      <c r="F41" s="126">
        <v>0</v>
      </c>
      <c r="G41" s="126">
        <v>0</v>
      </c>
      <c r="H41" s="126">
        <v>0</v>
      </c>
      <c r="I41" s="126">
        <v>0</v>
      </c>
      <c r="J41" s="126">
        <v>0</v>
      </c>
      <c r="K41" s="126">
        <v>0</v>
      </c>
      <c r="L41" s="125">
        <v>0</v>
      </c>
      <c r="M41" s="125">
        <v>0</v>
      </c>
    </row>
    <row r="42" spans="1:13" ht="12.75">
      <c r="A42" s="114">
        <v>324</v>
      </c>
      <c r="B42" s="120" t="s">
        <v>69</v>
      </c>
      <c r="C42" s="126">
        <f>SUM(D42:K42)</f>
        <v>40000</v>
      </c>
      <c r="D42" s="126">
        <v>0</v>
      </c>
      <c r="E42" s="126">
        <v>0</v>
      </c>
      <c r="F42" s="126">
        <v>0</v>
      </c>
      <c r="G42" s="126">
        <v>25000</v>
      </c>
      <c r="H42" s="126">
        <v>0</v>
      </c>
      <c r="I42" s="126">
        <v>0</v>
      </c>
      <c r="J42" s="126">
        <v>0</v>
      </c>
      <c r="K42" s="126">
        <v>15000</v>
      </c>
      <c r="L42" s="125">
        <v>40600</v>
      </c>
      <c r="M42" s="125">
        <v>40680</v>
      </c>
    </row>
    <row r="43" spans="1:13" s="13" customFormat="1" ht="12.75">
      <c r="A43" s="113">
        <v>34</v>
      </c>
      <c r="B43" s="119" t="s">
        <v>33</v>
      </c>
      <c r="C43" s="125">
        <v>0</v>
      </c>
      <c r="D43" s="125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</row>
    <row r="44" spans="1:13" ht="12.75">
      <c r="A44" s="114">
        <v>343</v>
      </c>
      <c r="B44" s="120" t="s">
        <v>34</v>
      </c>
      <c r="C44" s="126">
        <v>0</v>
      </c>
      <c r="D44" s="126">
        <v>0</v>
      </c>
      <c r="E44" s="126">
        <v>0</v>
      </c>
      <c r="F44" s="126">
        <v>0</v>
      </c>
      <c r="G44" s="126">
        <v>0</v>
      </c>
      <c r="H44" s="126">
        <v>0</v>
      </c>
      <c r="I44" s="126">
        <v>0</v>
      </c>
      <c r="J44" s="126">
        <v>0</v>
      </c>
      <c r="K44" s="126">
        <v>0</v>
      </c>
      <c r="L44" s="125">
        <v>0</v>
      </c>
      <c r="M44" s="125">
        <v>0</v>
      </c>
    </row>
    <row r="45" spans="1:13" ht="12.75">
      <c r="A45" s="113"/>
      <c r="B45" s="120"/>
      <c r="C45" s="126">
        <v>0</v>
      </c>
      <c r="D45" s="126">
        <v>0</v>
      </c>
      <c r="E45" s="126">
        <v>0</v>
      </c>
      <c r="F45" s="126">
        <v>0</v>
      </c>
      <c r="G45" s="126">
        <v>0</v>
      </c>
      <c r="H45" s="126">
        <v>0</v>
      </c>
      <c r="I45" s="126">
        <v>0</v>
      </c>
      <c r="J45" s="126">
        <v>0</v>
      </c>
      <c r="K45" s="126">
        <v>0</v>
      </c>
      <c r="L45" s="125">
        <v>0</v>
      </c>
      <c r="M45" s="125">
        <v>0</v>
      </c>
    </row>
    <row r="46" spans="1:13" s="13" customFormat="1" ht="26.25" customHeight="1">
      <c r="A46" s="115" t="s">
        <v>42</v>
      </c>
      <c r="B46" s="122" t="s">
        <v>67</v>
      </c>
      <c r="C46" s="127"/>
      <c r="D46" s="129"/>
      <c r="E46" s="129"/>
      <c r="F46" s="129"/>
      <c r="G46" s="129"/>
      <c r="H46" s="129"/>
      <c r="I46" s="129"/>
      <c r="J46" s="129"/>
      <c r="K46" s="129"/>
      <c r="L46" s="129"/>
      <c r="M46" s="132"/>
    </row>
    <row r="47" spans="1:13" s="13" customFormat="1" ht="12.75">
      <c r="A47" s="115" t="s">
        <v>42</v>
      </c>
      <c r="B47" s="119" t="s">
        <v>44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</row>
    <row r="48" spans="1:13" s="13" customFormat="1" ht="12.75">
      <c r="A48" s="113">
        <v>3</v>
      </c>
      <c r="B48" s="119" t="s">
        <v>23</v>
      </c>
      <c r="C48" s="125">
        <f>C49+C53</f>
        <v>222776</v>
      </c>
      <c r="D48" s="125">
        <f aca="true" t="shared" si="7" ref="D48:M48">D49+D53</f>
        <v>0</v>
      </c>
      <c r="E48" s="125">
        <f t="shared" si="7"/>
        <v>135000</v>
      </c>
      <c r="F48" s="125">
        <f t="shared" si="7"/>
        <v>5000</v>
      </c>
      <c r="G48" s="125">
        <f t="shared" si="7"/>
        <v>61480</v>
      </c>
      <c r="H48" s="125">
        <f t="shared" si="7"/>
        <v>0</v>
      </c>
      <c r="I48" s="125">
        <f t="shared" si="7"/>
        <v>0</v>
      </c>
      <c r="J48" s="125">
        <f t="shared" si="7"/>
        <v>0</v>
      </c>
      <c r="K48" s="125">
        <f t="shared" si="7"/>
        <v>21296</v>
      </c>
      <c r="L48" s="125">
        <f t="shared" si="7"/>
        <v>226117.64</v>
      </c>
      <c r="M48" s="125">
        <f t="shared" si="7"/>
        <v>226563.19</v>
      </c>
    </row>
    <row r="49" spans="1:13" ht="12.75">
      <c r="A49" s="113">
        <v>31</v>
      </c>
      <c r="B49" s="119" t="s">
        <v>24</v>
      </c>
      <c r="C49" s="125">
        <f>SUM(D49:K49)</f>
        <v>7776</v>
      </c>
      <c r="D49" s="125">
        <f aca="true" t="shared" si="8" ref="D49:K49">SUM(D50:D52)</f>
        <v>0</v>
      </c>
      <c r="E49" s="125">
        <f t="shared" si="8"/>
        <v>0</v>
      </c>
      <c r="F49" s="125">
        <f t="shared" si="8"/>
        <v>0</v>
      </c>
      <c r="G49" s="125">
        <f t="shared" si="8"/>
        <v>6480</v>
      </c>
      <c r="H49" s="125">
        <f t="shared" si="8"/>
        <v>0</v>
      </c>
      <c r="I49" s="125">
        <f t="shared" si="8"/>
        <v>0</v>
      </c>
      <c r="J49" s="125">
        <f t="shared" si="8"/>
        <v>0</v>
      </c>
      <c r="K49" s="125">
        <f t="shared" si="8"/>
        <v>1296</v>
      </c>
      <c r="L49" s="125">
        <v>7892.64</v>
      </c>
      <c r="M49" s="125">
        <v>7908.19</v>
      </c>
    </row>
    <row r="50" spans="1:13" ht="12.75">
      <c r="A50" s="114">
        <v>311</v>
      </c>
      <c r="B50" s="120" t="s">
        <v>25</v>
      </c>
      <c r="C50" s="125">
        <f>SUM(D50:K50)</f>
        <v>0</v>
      </c>
      <c r="D50" s="126">
        <v>0</v>
      </c>
      <c r="E50" s="126">
        <v>0</v>
      </c>
      <c r="F50" s="126">
        <v>0</v>
      </c>
      <c r="G50" s="126">
        <v>0</v>
      </c>
      <c r="H50" s="126">
        <v>0</v>
      </c>
      <c r="I50" s="126">
        <v>0</v>
      </c>
      <c r="J50" s="126">
        <v>0</v>
      </c>
      <c r="K50" s="126">
        <v>0</v>
      </c>
      <c r="L50" s="125">
        <v>0</v>
      </c>
      <c r="M50" s="125">
        <v>0</v>
      </c>
    </row>
    <row r="51" spans="1:13" ht="12.75">
      <c r="A51" s="114">
        <v>312</v>
      </c>
      <c r="B51" s="120" t="s">
        <v>26</v>
      </c>
      <c r="C51" s="125">
        <f>SUM(D51:K51)</f>
        <v>7776</v>
      </c>
      <c r="D51" s="126">
        <v>0</v>
      </c>
      <c r="E51" s="126">
        <v>0</v>
      </c>
      <c r="F51" s="126">
        <v>0</v>
      </c>
      <c r="G51" s="126">
        <v>6480</v>
      </c>
      <c r="H51" s="126">
        <v>0</v>
      </c>
      <c r="I51" s="126">
        <v>0</v>
      </c>
      <c r="J51" s="126">
        <v>0</v>
      </c>
      <c r="K51" s="126">
        <v>1296</v>
      </c>
      <c r="L51" s="125">
        <v>7892.64</v>
      </c>
      <c r="M51" s="125">
        <v>7908.19</v>
      </c>
    </row>
    <row r="52" spans="1:13" s="13" customFormat="1" ht="12.75">
      <c r="A52" s="114">
        <v>313</v>
      </c>
      <c r="B52" s="120" t="s">
        <v>27</v>
      </c>
      <c r="C52" s="125">
        <f>SUM(D52:K52)</f>
        <v>0</v>
      </c>
      <c r="D52" s="126">
        <v>0</v>
      </c>
      <c r="E52" s="126">
        <v>0</v>
      </c>
      <c r="F52" s="126">
        <v>0</v>
      </c>
      <c r="G52" s="126">
        <v>0</v>
      </c>
      <c r="H52" s="126">
        <v>0</v>
      </c>
      <c r="I52" s="126">
        <v>0</v>
      </c>
      <c r="J52" s="126">
        <v>0</v>
      </c>
      <c r="K52" s="126">
        <v>0</v>
      </c>
      <c r="L52" s="125">
        <v>0</v>
      </c>
      <c r="M52" s="125">
        <v>0</v>
      </c>
    </row>
    <row r="53" spans="1:13" ht="12.75">
      <c r="A53" s="113">
        <v>32</v>
      </c>
      <c r="B53" s="119" t="s">
        <v>28</v>
      </c>
      <c r="C53" s="125">
        <f>SUM(C54:C57)</f>
        <v>215000</v>
      </c>
      <c r="D53" s="125">
        <f aca="true" t="shared" si="9" ref="D53:K53">SUM(D54:D57)</f>
        <v>0</v>
      </c>
      <c r="E53" s="125">
        <f t="shared" si="9"/>
        <v>135000</v>
      </c>
      <c r="F53" s="125">
        <f t="shared" si="9"/>
        <v>5000</v>
      </c>
      <c r="G53" s="125">
        <f t="shared" si="9"/>
        <v>55000</v>
      </c>
      <c r="H53" s="125">
        <f t="shared" si="9"/>
        <v>0</v>
      </c>
      <c r="I53" s="125">
        <f t="shared" si="9"/>
        <v>0</v>
      </c>
      <c r="J53" s="125">
        <f t="shared" si="9"/>
        <v>0</v>
      </c>
      <c r="K53" s="125">
        <f t="shared" si="9"/>
        <v>20000</v>
      </c>
      <c r="L53" s="125">
        <f>SUM(L54:L59)</f>
        <v>218225</v>
      </c>
      <c r="M53" s="125">
        <f>SUM(M54:M59)</f>
        <v>218655</v>
      </c>
    </row>
    <row r="54" spans="1:13" ht="12.75">
      <c r="A54" s="114">
        <v>321</v>
      </c>
      <c r="B54" s="120" t="s">
        <v>29</v>
      </c>
      <c r="C54" s="126">
        <f aca="true" t="shared" si="10" ref="C54:C62">SUM(D54:K54)</f>
        <v>0</v>
      </c>
      <c r="D54" s="126">
        <v>0</v>
      </c>
      <c r="E54" s="126">
        <v>0</v>
      </c>
      <c r="F54" s="126">
        <v>0</v>
      </c>
      <c r="G54" s="126">
        <v>0</v>
      </c>
      <c r="H54" s="126">
        <v>0</v>
      </c>
      <c r="I54" s="126">
        <v>0</v>
      </c>
      <c r="J54" s="126">
        <v>0</v>
      </c>
      <c r="K54" s="126">
        <v>0</v>
      </c>
      <c r="L54" s="125">
        <v>0</v>
      </c>
      <c r="M54" s="125">
        <v>0</v>
      </c>
    </row>
    <row r="55" spans="1:13" ht="12.75">
      <c r="A55" s="114">
        <v>322</v>
      </c>
      <c r="B55" s="120" t="s">
        <v>30</v>
      </c>
      <c r="C55" s="126">
        <f t="shared" si="10"/>
        <v>100000</v>
      </c>
      <c r="D55" s="126">
        <v>0</v>
      </c>
      <c r="E55" s="126">
        <v>70000</v>
      </c>
      <c r="F55" s="126">
        <v>0</v>
      </c>
      <c r="G55" s="126">
        <v>20000</v>
      </c>
      <c r="H55" s="126">
        <v>0</v>
      </c>
      <c r="I55" s="126">
        <v>0</v>
      </c>
      <c r="J55" s="126">
        <v>0</v>
      </c>
      <c r="K55" s="126">
        <v>10000</v>
      </c>
      <c r="L55" s="125">
        <v>101500</v>
      </c>
      <c r="M55" s="125">
        <v>101700</v>
      </c>
    </row>
    <row r="56" spans="1:13" ht="12.75">
      <c r="A56" s="114">
        <v>323</v>
      </c>
      <c r="B56" s="120" t="s">
        <v>31</v>
      </c>
      <c r="C56" s="126">
        <f t="shared" si="10"/>
        <v>95000</v>
      </c>
      <c r="D56" s="126">
        <v>0</v>
      </c>
      <c r="E56" s="126">
        <v>65000</v>
      </c>
      <c r="F56" s="126">
        <v>0</v>
      </c>
      <c r="G56" s="126">
        <v>20000</v>
      </c>
      <c r="H56" s="126">
        <v>0</v>
      </c>
      <c r="I56" s="126">
        <v>0</v>
      </c>
      <c r="J56" s="126">
        <v>0</v>
      </c>
      <c r="K56" s="126">
        <v>10000</v>
      </c>
      <c r="L56" s="125">
        <v>96425</v>
      </c>
      <c r="M56" s="125">
        <v>96615</v>
      </c>
    </row>
    <row r="57" spans="1:13" s="13" customFormat="1" ht="12.75">
      <c r="A57" s="114">
        <v>329</v>
      </c>
      <c r="B57" s="120" t="s">
        <v>32</v>
      </c>
      <c r="C57" s="126">
        <f t="shared" si="10"/>
        <v>20000</v>
      </c>
      <c r="D57" s="126">
        <v>0</v>
      </c>
      <c r="E57" s="126">
        <v>0</v>
      </c>
      <c r="F57" s="126">
        <v>5000</v>
      </c>
      <c r="G57" s="126">
        <v>15000</v>
      </c>
      <c r="H57" s="126">
        <v>0</v>
      </c>
      <c r="I57" s="126">
        <v>0</v>
      </c>
      <c r="J57" s="126">
        <v>0</v>
      </c>
      <c r="K57" s="126">
        <v>0</v>
      </c>
      <c r="L57" s="125">
        <v>20300</v>
      </c>
      <c r="M57" s="125">
        <v>20340</v>
      </c>
    </row>
    <row r="58" spans="1:13" ht="12.75">
      <c r="A58" s="113">
        <v>34</v>
      </c>
      <c r="B58" s="119" t="s">
        <v>33</v>
      </c>
      <c r="C58" s="126">
        <f t="shared" si="10"/>
        <v>0</v>
      </c>
      <c r="D58" s="126">
        <v>0</v>
      </c>
      <c r="E58" s="126">
        <v>0</v>
      </c>
      <c r="F58" s="126">
        <v>0</v>
      </c>
      <c r="G58" s="126">
        <v>0</v>
      </c>
      <c r="H58" s="126">
        <v>0</v>
      </c>
      <c r="I58" s="126">
        <v>0</v>
      </c>
      <c r="J58" s="126">
        <v>0</v>
      </c>
      <c r="K58" s="126">
        <v>0</v>
      </c>
      <c r="L58" s="125">
        <v>0</v>
      </c>
      <c r="M58" s="125">
        <v>0</v>
      </c>
    </row>
    <row r="59" spans="1:13" ht="12.75">
      <c r="A59" s="114">
        <v>343</v>
      </c>
      <c r="B59" s="120" t="s">
        <v>34</v>
      </c>
      <c r="C59" s="126">
        <f t="shared" si="10"/>
        <v>0</v>
      </c>
      <c r="D59" s="126">
        <v>0</v>
      </c>
      <c r="E59" s="126">
        <v>0</v>
      </c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0</v>
      </c>
      <c r="L59" s="125">
        <v>0</v>
      </c>
      <c r="M59" s="125">
        <v>0</v>
      </c>
    </row>
    <row r="60" spans="1:13" s="13" customFormat="1" ht="12.75" customHeight="1">
      <c r="A60" s="113">
        <v>4</v>
      </c>
      <c r="B60" s="119" t="s">
        <v>36</v>
      </c>
      <c r="C60" s="125">
        <f t="shared" si="10"/>
        <v>3000</v>
      </c>
      <c r="D60" s="125">
        <v>0</v>
      </c>
      <c r="E60" s="125">
        <f>SUM(E61)</f>
        <v>0</v>
      </c>
      <c r="F60" s="125">
        <f aca="true" t="shared" si="11" ref="F60:K60">SUM(F61)</f>
        <v>0</v>
      </c>
      <c r="G60" s="125">
        <f t="shared" si="11"/>
        <v>0</v>
      </c>
      <c r="H60" s="125">
        <f t="shared" si="11"/>
        <v>0</v>
      </c>
      <c r="I60" s="125">
        <f t="shared" si="11"/>
        <v>0</v>
      </c>
      <c r="J60" s="125">
        <f t="shared" si="11"/>
        <v>0</v>
      </c>
      <c r="K60" s="125">
        <f t="shared" si="11"/>
        <v>3000</v>
      </c>
      <c r="L60" s="125">
        <f>SUM(L61)</f>
        <v>3045</v>
      </c>
      <c r="M60" s="125">
        <f>SUM(M61)</f>
        <v>3051</v>
      </c>
    </row>
    <row r="61" spans="1:13" s="13" customFormat="1" ht="24">
      <c r="A61" s="113">
        <v>42</v>
      </c>
      <c r="B61" s="119" t="s">
        <v>37</v>
      </c>
      <c r="C61" s="125">
        <f t="shared" si="10"/>
        <v>3000</v>
      </c>
      <c r="D61" s="125">
        <v>0</v>
      </c>
      <c r="E61" s="125">
        <f>SUM(E62)</f>
        <v>0</v>
      </c>
      <c r="F61" s="125">
        <f aca="true" t="shared" si="12" ref="F61:M61">SUM(F62)</f>
        <v>0</v>
      </c>
      <c r="G61" s="125">
        <f t="shared" si="12"/>
        <v>0</v>
      </c>
      <c r="H61" s="125">
        <f t="shared" si="12"/>
        <v>0</v>
      </c>
      <c r="I61" s="125">
        <f t="shared" si="12"/>
        <v>0</v>
      </c>
      <c r="J61" s="125">
        <f t="shared" si="12"/>
        <v>0</v>
      </c>
      <c r="K61" s="125">
        <f t="shared" si="12"/>
        <v>3000</v>
      </c>
      <c r="L61" s="125">
        <v>3045</v>
      </c>
      <c r="M61" s="125">
        <f t="shared" si="12"/>
        <v>3051</v>
      </c>
    </row>
    <row r="62" spans="1:13" s="13" customFormat="1" ht="12.75">
      <c r="A62" s="114">
        <v>422</v>
      </c>
      <c r="B62" s="120" t="s">
        <v>35</v>
      </c>
      <c r="C62" s="125">
        <f t="shared" si="10"/>
        <v>3000</v>
      </c>
      <c r="D62" s="126">
        <v>0</v>
      </c>
      <c r="E62" s="126">
        <v>0</v>
      </c>
      <c r="F62" s="126">
        <v>0</v>
      </c>
      <c r="G62" s="126">
        <v>0</v>
      </c>
      <c r="H62" s="126">
        <v>0</v>
      </c>
      <c r="I62" s="126">
        <v>0</v>
      </c>
      <c r="J62" s="126">
        <v>0</v>
      </c>
      <c r="K62" s="126">
        <v>3000</v>
      </c>
      <c r="L62" s="125">
        <v>3045</v>
      </c>
      <c r="M62" s="125">
        <v>3051</v>
      </c>
    </row>
    <row r="63" spans="1:13" ht="24">
      <c r="A63" s="114">
        <v>424</v>
      </c>
      <c r="B63" s="120" t="s">
        <v>38</v>
      </c>
      <c r="C63" s="126">
        <v>0</v>
      </c>
      <c r="D63" s="126">
        <v>0</v>
      </c>
      <c r="E63" s="126">
        <v>0</v>
      </c>
      <c r="F63" s="126">
        <v>0</v>
      </c>
      <c r="G63" s="126">
        <v>0</v>
      </c>
      <c r="H63" s="126">
        <v>0</v>
      </c>
      <c r="I63" s="126">
        <v>0</v>
      </c>
      <c r="J63" s="126">
        <v>0</v>
      </c>
      <c r="K63" s="126">
        <v>0</v>
      </c>
      <c r="L63" s="125">
        <v>0</v>
      </c>
      <c r="M63" s="125">
        <v>0</v>
      </c>
    </row>
    <row r="64" spans="1:12" ht="12.75">
      <c r="A64" s="85"/>
      <c r="B64" s="16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2" s="13" customFormat="1" ht="12.75">
      <c r="A65" s="86"/>
      <c r="B65" s="89"/>
    </row>
    <row r="66" spans="1:12" ht="12.75">
      <c r="A66" s="85"/>
      <c r="B66" s="16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2.75">
      <c r="A67" s="85"/>
      <c r="B67" s="16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85"/>
      <c r="B68" s="16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85"/>
      <c r="B69" s="16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2" s="13" customFormat="1" ht="12.75">
      <c r="A70" s="86"/>
      <c r="B70" s="89"/>
    </row>
    <row r="71" spans="1:12" ht="12.75">
      <c r="A71" s="85"/>
      <c r="B71" s="16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>
      <c r="A72" s="86"/>
      <c r="B72" s="16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2" s="13" customFormat="1" ht="12.75">
      <c r="A73" s="97"/>
      <c r="B73" s="89"/>
    </row>
    <row r="74" spans="1:2" s="13" customFormat="1" ht="12.75">
      <c r="A74" s="86"/>
      <c r="B74" s="89"/>
    </row>
    <row r="75" spans="1:2" s="13" customFormat="1" ht="12.75">
      <c r="A75" s="86"/>
      <c r="B75" s="89"/>
    </row>
    <row r="76" spans="1:12" ht="12.75">
      <c r="A76" s="85"/>
      <c r="B76" s="16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2.75">
      <c r="A77" s="85"/>
      <c r="B77" s="16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85"/>
      <c r="B78" s="16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2" s="13" customFormat="1" ht="12.75">
      <c r="A79" s="86"/>
      <c r="B79" s="89"/>
    </row>
    <row r="80" spans="1:12" ht="12.75">
      <c r="A80" s="85"/>
      <c r="B80" s="16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85"/>
      <c r="B81" s="16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85"/>
      <c r="B82" s="16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5"/>
      <c r="B83" s="16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2" s="13" customFormat="1" ht="12.75">
      <c r="A84" s="86"/>
      <c r="B84" s="89"/>
    </row>
    <row r="85" spans="1:12" ht="12.75">
      <c r="A85" s="85"/>
      <c r="B85" s="16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2" s="13" customFormat="1" ht="12.75">
      <c r="A86" s="86"/>
      <c r="B86" s="89"/>
    </row>
    <row r="87" spans="1:2" s="13" customFormat="1" ht="12.75">
      <c r="A87" s="86"/>
      <c r="B87" s="89"/>
    </row>
    <row r="88" spans="1:12" ht="12.75">
      <c r="A88" s="85"/>
      <c r="B88" s="16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2.75">
      <c r="A89" s="85"/>
      <c r="B89" s="16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86"/>
      <c r="B90" s="16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2" s="13" customFormat="1" ht="12.75" customHeight="1">
      <c r="A91" s="97"/>
      <c r="B91" s="89"/>
    </row>
    <row r="92" spans="1:2" s="13" customFormat="1" ht="12.75">
      <c r="A92" s="86"/>
      <c r="B92" s="89"/>
    </row>
    <row r="93" spans="1:2" s="13" customFormat="1" ht="12.75">
      <c r="A93" s="86"/>
      <c r="B93" s="89"/>
    </row>
    <row r="94" spans="1:12" ht="12.75">
      <c r="A94" s="85"/>
      <c r="B94" s="16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2.75">
      <c r="A95" s="85"/>
      <c r="B95" s="16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85"/>
      <c r="B96" s="16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2" s="13" customFormat="1" ht="12.75">
      <c r="A97" s="86"/>
      <c r="B97" s="89"/>
    </row>
    <row r="98" spans="1:12" ht="12.75">
      <c r="A98" s="85"/>
      <c r="B98" s="16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85"/>
      <c r="B99" s="16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85"/>
      <c r="B100" s="16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5"/>
      <c r="B101" s="16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2" s="13" customFormat="1" ht="12.75">
      <c r="A102" s="86"/>
      <c r="B102" s="89"/>
    </row>
    <row r="103" spans="1:12" ht="12.75">
      <c r="A103" s="85"/>
      <c r="B103" s="16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2" s="13" customFormat="1" ht="12.75">
      <c r="A104" s="86"/>
      <c r="B104" s="89"/>
    </row>
    <row r="105" spans="1:12" ht="12.75">
      <c r="A105" s="85"/>
      <c r="B105" s="16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2" s="13" customFormat="1" ht="12.75">
      <c r="A106" s="86"/>
      <c r="B106" s="89"/>
    </row>
    <row r="107" spans="1:2" s="13" customFormat="1" ht="12.75">
      <c r="A107" s="86"/>
      <c r="B107" s="89"/>
    </row>
    <row r="108" spans="1:12" ht="12.75" customHeight="1">
      <c r="A108" s="85"/>
      <c r="B108" s="16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2.75">
      <c r="A109" s="85"/>
      <c r="B109" s="16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86"/>
      <c r="B110" s="16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2" s="13" customFormat="1" ht="12.75">
      <c r="A111" s="97"/>
      <c r="B111" s="89"/>
    </row>
    <row r="112" spans="1:2" s="13" customFormat="1" ht="12.75">
      <c r="A112" s="86"/>
      <c r="B112" s="89"/>
    </row>
    <row r="113" spans="1:2" s="13" customFormat="1" ht="12.75">
      <c r="A113" s="86"/>
      <c r="B113" s="89"/>
    </row>
    <row r="114" spans="1:12" ht="12.75">
      <c r="A114" s="85"/>
      <c r="B114" s="16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>
      <c r="A115" s="85"/>
      <c r="B115" s="16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5"/>
      <c r="B116" s="16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2" s="13" customFormat="1" ht="12.75">
      <c r="A117" s="86"/>
      <c r="B117" s="89"/>
    </row>
    <row r="118" spans="1:12" ht="12.75">
      <c r="A118" s="85"/>
      <c r="B118" s="16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85"/>
      <c r="B119" s="16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85"/>
      <c r="B120" s="16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5"/>
      <c r="B121" s="16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2" s="13" customFormat="1" ht="12.75">
      <c r="A122" s="86"/>
      <c r="B122" s="89"/>
    </row>
    <row r="123" spans="1:12" ht="12.75">
      <c r="A123" s="85"/>
      <c r="B123" s="16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2" s="13" customFormat="1" ht="12.75">
      <c r="A124" s="86"/>
      <c r="B124" s="89"/>
    </row>
    <row r="125" spans="1:2" s="13" customFormat="1" ht="12.75">
      <c r="A125" s="86"/>
      <c r="B125" s="89"/>
    </row>
    <row r="126" spans="1:12" ht="12.75">
      <c r="A126" s="85"/>
      <c r="B126" s="16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2" s="13" customFormat="1" ht="12.75">
      <c r="A127" s="86"/>
      <c r="B127" s="89"/>
    </row>
    <row r="128" spans="1:12" ht="12.75">
      <c r="A128" s="85"/>
      <c r="B128" s="16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85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86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6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6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6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6"/>
      <c r="B134" s="16" t="s">
        <v>47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6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6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6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6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6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6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Katarina</cp:lastModifiedBy>
  <cp:lastPrinted>2017-08-24T12:33:54Z</cp:lastPrinted>
  <dcterms:created xsi:type="dcterms:W3CDTF">2013-09-11T11:00:21Z</dcterms:created>
  <dcterms:modified xsi:type="dcterms:W3CDTF">2018-12-27T10:44:00Z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